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828"/>
  <workbookPr codeName="ThisWorkbook" defaultThemeVersion="164011"/>
  <mc:AlternateContent xmlns:mc="http://schemas.openxmlformats.org/markup-compatibility/2006">
    <mc:Choice Requires="x15">
      <x15ac:absPath xmlns:x15ac="http://schemas.microsoft.com/office/spreadsheetml/2010/11/ac" url="K:\Listbuilding Engine\Calculators\"/>
    </mc:Choice>
  </mc:AlternateContent>
  <bookViews>
    <workbookView xWindow="0" yWindow="0" windowWidth="28800" windowHeight="12210" activeTab="1"/>
  </bookViews>
  <sheets>
    <sheet name="Single Product" sheetId="1" r:id="rId1"/>
    <sheet name="Linear Sales Funnel"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3" l="1"/>
  <c r="E24" i="3"/>
  <c r="E23" i="3"/>
  <c r="D22" i="3"/>
  <c r="E16" i="3"/>
  <c r="F16" i="3" s="1"/>
  <c r="H16" i="3" s="1"/>
  <c r="C25" i="3"/>
  <c r="C24" i="3"/>
  <c r="C23" i="3"/>
  <c r="B25" i="3"/>
  <c r="B24" i="3"/>
  <c r="B23" i="3"/>
  <c r="B22" i="3"/>
  <c r="C16" i="3"/>
  <c r="C22" i="3" s="1"/>
  <c r="B16" i="3"/>
  <c r="H10" i="3"/>
  <c r="G10" i="3" s="1"/>
  <c r="H9" i="3"/>
  <c r="G9" i="3" s="1"/>
  <c r="H8" i="3"/>
  <c r="G8" i="3" s="1"/>
  <c r="H7" i="3"/>
  <c r="K7" i="3" s="1"/>
  <c r="F22" i="3" s="1"/>
  <c r="E13" i="1"/>
  <c r="C13" i="1" s="1"/>
  <c r="F7" i="1"/>
  <c r="H7" i="1" s="1"/>
  <c r="K7" i="1" s="1"/>
  <c r="D23" i="3" l="1"/>
  <c r="D25" i="3"/>
  <c r="E22" i="3"/>
  <c r="D24" i="3"/>
  <c r="K8" i="3"/>
  <c r="F23" i="3" s="1"/>
  <c r="K9" i="3"/>
  <c r="K10" i="3"/>
  <c r="G7" i="3"/>
  <c r="E18" i="1"/>
  <c r="E19" i="1"/>
  <c r="E20" i="1"/>
  <c r="G7" i="1"/>
  <c r="F25" i="3" l="1"/>
  <c r="E25" i="3"/>
  <c r="F26" i="3"/>
  <c r="E26" i="3"/>
  <c r="E32" i="3" l="1"/>
  <c r="E31" i="3"/>
  <c r="E30" i="3"/>
</calcChain>
</file>

<file path=xl/sharedStrings.xml><?xml version="1.0" encoding="utf-8"?>
<sst xmlns="http://schemas.openxmlformats.org/spreadsheetml/2006/main" count="66" uniqueCount="43">
  <si>
    <t>Product Information</t>
  </si>
  <si>
    <t>Unit Cost</t>
  </si>
  <si>
    <t>Sale Price</t>
  </si>
  <si>
    <t>Gross Profit Margin</t>
  </si>
  <si>
    <t>Gross Profit</t>
  </si>
  <si>
    <t>Average Shipping Cost</t>
  </si>
  <si>
    <t>Fulfilment Cost</t>
  </si>
  <si>
    <t xml:space="preserve"> 3rd party Commission %</t>
  </si>
  <si>
    <t xml:space="preserve"> 3rd party Commission $</t>
  </si>
  <si>
    <t>Working Profit</t>
  </si>
  <si>
    <t>Spatula</t>
  </si>
  <si>
    <t>Traffic Information</t>
  </si>
  <si>
    <t>Sales Conversion Rate</t>
  </si>
  <si>
    <t>Ad Click Through Rate</t>
  </si>
  <si>
    <t>Number Of Clicks</t>
  </si>
  <si>
    <t>Number Of Impressions</t>
  </si>
  <si>
    <t>Max Cost Per Thousand Impressions (CPM):</t>
  </si>
  <si>
    <t>Max Cost Per Click (CPC):</t>
  </si>
  <si>
    <t>Max (Breakeven) Cost Per Acquisition (CPA):</t>
  </si>
  <si>
    <t>Goal Number Of Sales</t>
  </si>
  <si>
    <t>Item Name</t>
  </si>
  <si>
    <t>How Much We Can Spend?</t>
  </si>
  <si>
    <t>Advertising Spend Calculator</t>
  </si>
  <si>
    <t>Single Product | PPC Ad To Product Listing Page</t>
  </si>
  <si>
    <r>
      <t xml:space="preserve">Copyright </t>
    </r>
    <r>
      <rPr>
        <sz val="14"/>
        <color theme="1"/>
        <rFont val="Calibri"/>
        <family val="2"/>
      </rPr>
      <t>© BuildGrowScale.com . All Rights Reserved.</t>
    </r>
  </si>
  <si>
    <t>Sales Page Conversion</t>
  </si>
  <si>
    <t>Funnel Flow</t>
  </si>
  <si>
    <t xml:space="preserve">Gross Profit Margin </t>
  </si>
  <si>
    <t>Goal Number Of FE Sales</t>
  </si>
  <si>
    <t>Front End (FE) Conversion Rate</t>
  </si>
  <si>
    <t>Front End (FE)</t>
  </si>
  <si>
    <t>Upsell 1</t>
  </si>
  <si>
    <t>Upsell 2</t>
  </si>
  <si>
    <t>Upsell 3</t>
  </si>
  <si>
    <t>Product 1 - tripwire</t>
  </si>
  <si>
    <t>Product 2</t>
  </si>
  <si>
    <t>Product 3</t>
  </si>
  <si>
    <t>Product 4</t>
  </si>
  <si>
    <t>Number Of Funnel Sales</t>
  </si>
  <si>
    <t>Sales Revenue</t>
  </si>
  <si>
    <t>Totals:</t>
  </si>
  <si>
    <t>Funnel Sales Information</t>
  </si>
  <si>
    <t>Linear Sales Funnel  |  Multiple Products | PPC Ad To Front End Product Sales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</si>
</sst>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74" formatCode="_(* #,##0_);_(* \(#,##0\);_(* &quot;-&quot;??_);_(@_)"/>
  </numFmts>
  <fonts count="11"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0"/>
      <name val="Calibri"/>
      <family val="2"/>
      <scheme val="minor"/>
    </font>
    <font>
      <b/>
      <sz val="14"/>
      <color theme="0"/>
      <name val="Calibri"/>
      <family val="2"/>
      <scheme val="minor"/>
    </font>
    <font>
      <sz val="14"/>
      <color theme="0"/>
      <name val="Calibri"/>
      <family val="2"/>
      <scheme val="minor"/>
    </font>
    <font>
      <b/>
      <sz val="26"/>
      <color theme="1"/>
      <name val="Calibri"/>
      <family val="2"/>
      <scheme val="minor"/>
    </font>
    <font>
      <b/>
      <sz val="14"/>
      <color theme="4" tint="-0.499984740745262"/>
      <name val="Calibri"/>
      <family val="2"/>
      <scheme val="minor"/>
    </font>
    <font>
      <sz val="14"/>
      <color theme="1"/>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2" fillId="0" borderId="0" xfId="0" applyFont="1"/>
    <xf numFmtId="0" fontId="3" fillId="0" borderId="0" xfId="0" applyFont="1"/>
    <xf numFmtId="0" fontId="2" fillId="4" borderId="0" xfId="0" applyFont="1" applyFill="1"/>
    <xf numFmtId="44" fontId="2" fillId="4" borderId="0" xfId="0" applyNumberFormat="1" applyFont="1" applyFill="1"/>
    <xf numFmtId="0" fontId="3" fillId="4" borderId="0" xfId="0" applyFont="1" applyFill="1"/>
    <xf numFmtId="0" fontId="3" fillId="0" borderId="8" xfId="0" applyFont="1" applyBorder="1" applyAlignment="1">
      <alignment horizontal="center"/>
    </xf>
    <xf numFmtId="0" fontId="5" fillId="2" borderId="5" xfId="0" applyFont="1" applyFill="1" applyBorder="1"/>
    <xf numFmtId="0" fontId="7" fillId="2" borderId="6" xfId="0" applyFont="1" applyFill="1" applyBorder="1"/>
    <xf numFmtId="0" fontId="7" fillId="2" borderId="7" xfId="0" applyFont="1" applyFill="1" applyBorder="1"/>
    <xf numFmtId="0" fontId="2" fillId="4" borderId="0" xfId="0" applyFont="1" applyFill="1" applyBorder="1"/>
    <xf numFmtId="0" fontId="3" fillId="4" borderId="0" xfId="0" applyFont="1" applyFill="1" applyBorder="1"/>
    <xf numFmtId="0" fontId="2" fillId="4" borderId="9" xfId="0" applyFont="1" applyFill="1" applyBorder="1"/>
    <xf numFmtId="0" fontId="2" fillId="4" borderId="10" xfId="0" applyFont="1" applyFill="1" applyBorder="1"/>
    <xf numFmtId="0" fontId="3" fillId="4" borderId="9" xfId="0" applyFont="1" applyFill="1" applyBorder="1"/>
    <xf numFmtId="0" fontId="7" fillId="4" borderId="0" xfId="0" applyFont="1" applyFill="1" applyBorder="1"/>
    <xf numFmtId="0" fontId="2" fillId="4" borderId="8" xfId="0" applyFont="1" applyFill="1" applyBorder="1"/>
    <xf numFmtId="0" fontId="3" fillId="4" borderId="0" xfId="0" applyFont="1" applyFill="1" applyBorder="1" applyAlignment="1">
      <alignment horizontal="right"/>
    </xf>
    <xf numFmtId="0" fontId="3" fillId="4" borderId="10" xfId="0" applyFont="1" applyFill="1" applyBorder="1" applyAlignment="1">
      <alignment horizontal="right"/>
    </xf>
    <xf numFmtId="0" fontId="2" fillId="4" borderId="0" xfId="0" applyFont="1" applyFill="1" applyProtection="1"/>
    <xf numFmtId="0" fontId="8" fillId="4" borderId="0" xfId="0" applyFont="1" applyFill="1" applyProtection="1"/>
    <xf numFmtId="0" fontId="9" fillId="0" borderId="0" xfId="0" applyFont="1" applyProtection="1"/>
    <xf numFmtId="0" fontId="5" fillId="2" borderId="5" xfId="0" applyFont="1" applyFill="1" applyBorder="1" applyProtection="1"/>
    <xf numFmtId="0" fontId="7" fillId="2" borderId="6" xfId="0" applyFont="1" applyFill="1" applyBorder="1" applyProtection="1"/>
    <xf numFmtId="0" fontId="7" fillId="2" borderId="7" xfId="0" applyFont="1" applyFill="1" applyBorder="1" applyProtection="1"/>
    <xf numFmtId="0" fontId="3" fillId="4" borderId="8" xfId="0" applyFont="1" applyFill="1" applyBorder="1" applyAlignment="1" applyProtection="1">
      <alignment horizontal="center"/>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wrapText="1"/>
    </xf>
    <xf numFmtId="0" fontId="4" fillId="4" borderId="11" xfId="0" applyFont="1" applyFill="1" applyBorder="1" applyAlignment="1" applyProtection="1">
      <alignment horizontal="center" wrapText="1"/>
    </xf>
    <xf numFmtId="0" fontId="6" fillId="2" borderId="6" xfId="0" applyFont="1" applyFill="1" applyBorder="1" applyProtection="1"/>
    <xf numFmtId="0" fontId="2" fillId="4" borderId="8" xfId="0" applyFont="1" applyFill="1" applyBorder="1" applyProtection="1"/>
    <xf numFmtId="0" fontId="4" fillId="4" borderId="11" xfId="0" applyNumberFormat="1" applyFont="1" applyFill="1" applyBorder="1" applyAlignment="1" applyProtection="1">
      <alignment horizontal="center" wrapText="1"/>
    </xf>
    <xf numFmtId="0" fontId="3" fillId="3" borderId="2" xfId="0" applyFont="1" applyFill="1" applyBorder="1" applyProtection="1">
      <protection locked="0"/>
    </xf>
    <xf numFmtId="44" fontId="3" fillId="3" borderId="1" xfId="2" applyFont="1" applyFill="1" applyBorder="1" applyAlignment="1" applyProtection="1">
      <alignment horizontal="center"/>
      <protection locked="0"/>
    </xf>
    <xf numFmtId="9" fontId="3" fillId="3" borderId="1" xfId="3" applyFont="1" applyFill="1" applyBorder="1" applyAlignment="1" applyProtection="1">
      <alignment horizontal="center"/>
      <protection locked="0"/>
    </xf>
    <xf numFmtId="9" fontId="3" fillId="3" borderId="1" xfId="3" applyNumberFormat="1"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44" fontId="3" fillId="4" borderId="1" xfId="0" applyNumberFormat="1" applyFont="1" applyFill="1" applyBorder="1" applyAlignment="1" applyProtection="1">
      <alignment horizontal="center"/>
      <protection hidden="1"/>
    </xf>
    <xf numFmtId="9" fontId="3" fillId="4" borderId="1" xfId="3" applyFont="1" applyFill="1" applyBorder="1" applyAlignment="1" applyProtection="1">
      <alignment horizontal="center"/>
      <protection hidden="1"/>
    </xf>
    <xf numFmtId="44" fontId="3" fillId="0" borderId="1" xfId="2" applyFont="1" applyBorder="1" applyAlignment="1" applyProtection="1">
      <alignment horizontal="center"/>
      <protection hidden="1"/>
    </xf>
    <xf numFmtId="174" fontId="3" fillId="0" borderId="1" xfId="1" applyNumberFormat="1" applyFont="1" applyBorder="1" applyAlignment="1" applyProtection="1">
      <alignment horizontal="center"/>
      <protection hidden="1"/>
    </xf>
    <xf numFmtId="174" fontId="3" fillId="0" borderId="1" xfId="1" applyNumberFormat="1" applyFont="1" applyBorder="1" applyAlignment="1" applyProtection="1">
      <protection hidden="1"/>
    </xf>
    <xf numFmtId="44" fontId="3" fillId="0" borderId="1" xfId="2" applyFont="1" applyBorder="1" applyProtection="1">
      <protection hidden="1"/>
    </xf>
    <xf numFmtId="0" fontId="3" fillId="4" borderId="0" xfId="0" applyFont="1" applyFill="1" applyBorder="1" applyAlignment="1" applyProtection="1">
      <alignment horizontal="center"/>
    </xf>
    <xf numFmtId="0" fontId="3" fillId="3" borderId="1" xfId="0" applyFont="1" applyFill="1" applyBorder="1" applyProtection="1">
      <protection locked="0"/>
    </xf>
    <xf numFmtId="0" fontId="3" fillId="4" borderId="0" xfId="0" applyFont="1" applyFill="1" applyBorder="1" applyAlignment="1" applyProtection="1">
      <alignment horizontal="center" wrapText="1"/>
    </xf>
    <xf numFmtId="0" fontId="3" fillId="4" borderId="1" xfId="0" applyFont="1" applyFill="1" applyBorder="1"/>
    <xf numFmtId="0" fontId="4" fillId="4" borderId="0" xfId="0" applyNumberFormat="1" applyFont="1" applyFill="1" applyBorder="1" applyAlignment="1" applyProtection="1">
      <alignment horizontal="center" wrapText="1"/>
    </xf>
    <xf numFmtId="44" fontId="3" fillId="4" borderId="1" xfId="0" applyNumberFormat="1" applyFont="1" applyFill="1" applyBorder="1"/>
    <xf numFmtId="0" fontId="3" fillId="4" borderId="0" xfId="0" applyFont="1" applyFill="1" applyBorder="1" applyAlignment="1">
      <alignment horizontal="center"/>
    </xf>
    <xf numFmtId="0" fontId="3" fillId="4" borderId="11" xfId="0" applyFont="1" applyFill="1" applyBorder="1" applyAlignment="1">
      <alignment horizontal="center"/>
    </xf>
    <xf numFmtId="44" fontId="3" fillId="4" borderId="1" xfId="0" applyNumberFormat="1" applyFont="1" applyFill="1" applyBorder="1" applyProtection="1">
      <protection hidden="1"/>
    </xf>
    <xf numFmtId="0" fontId="5" fillId="2" borderId="12" xfId="0" applyFont="1" applyFill="1" applyBorder="1" applyProtection="1"/>
    <xf numFmtId="0" fontId="5" fillId="2" borderId="3" xfId="0" applyFont="1" applyFill="1" applyBorder="1" applyProtection="1"/>
    <xf numFmtId="0" fontId="7" fillId="2" borderId="3" xfId="0" applyFont="1" applyFill="1" applyBorder="1" applyProtection="1"/>
    <xf numFmtId="0" fontId="7" fillId="2" borderId="4" xfId="0" applyFont="1" applyFill="1" applyBorder="1" applyProtection="1"/>
    <xf numFmtId="0" fontId="5" fillId="2" borderId="2" xfId="0" applyFont="1" applyFill="1" applyBorder="1" applyProtection="1"/>
    <xf numFmtId="0" fontId="6" fillId="2" borderId="3" xfId="0" applyFont="1" applyFill="1" applyBorder="1" applyProtection="1"/>
    <xf numFmtId="0" fontId="2" fillId="2" borderId="4" xfId="0" applyFont="1" applyFill="1" applyBorder="1"/>
    <xf numFmtId="0" fontId="7" fillId="2" borderId="3" xfId="0" applyFont="1" applyFill="1" applyBorder="1"/>
    <xf numFmtId="0" fontId="7" fillId="2" borderId="4" xfId="0" applyFont="1" applyFill="1" applyBorder="1"/>
    <xf numFmtId="9" fontId="3" fillId="3" borderId="2" xfId="3" applyFont="1" applyFill="1" applyBorder="1" applyAlignment="1" applyProtection="1">
      <alignment horizontal="center"/>
      <protection locked="0"/>
    </xf>
    <xf numFmtId="0" fontId="3" fillId="4" borderId="1" xfId="0" applyFont="1" applyFill="1" applyBorder="1" applyAlignment="1">
      <alignment horizontal="center"/>
    </xf>
    <xf numFmtId="1" fontId="3" fillId="4" borderId="1" xfId="0" applyNumberFormat="1"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26">
    <dxf>
      <font>
        <color theme="0"/>
      </font>
      <fill>
        <patternFill>
          <bgColor theme="9" tint="-0.24994659260841701"/>
        </patternFill>
      </fill>
    </dxf>
    <dxf>
      <font>
        <color theme="0"/>
      </font>
      <fill>
        <patternFill>
          <bgColor rgb="FFC0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1143000</xdr:colOff>
      <xdr:row>0</xdr:row>
      <xdr:rowOff>304800</xdr:rowOff>
    </xdr:from>
    <xdr:to>
      <xdr:col>10</xdr:col>
      <xdr:colOff>869553</xdr:colOff>
      <xdr:row>3</xdr:row>
      <xdr:rowOff>237992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34625" y="304800"/>
          <a:ext cx="3174603" cy="1066667"/>
        </a:xfrm>
        <a:prstGeom prst="rect">
          <a:avLst/>
        </a:prstGeom>
      </xdr:spPr>
    </xdr:pic>
    <xdr:clientData/>
  </xdr:twoCellAnchor>
  <xdr:twoCellAnchor>
    <xdr:from>
      <xdr:col>7</xdr:col>
      <xdr:colOff>714375</xdr:colOff>
      <xdr:row>9</xdr:row>
      <xdr:rowOff>28575</xdr:rowOff>
    </xdr:from>
    <xdr:to>
      <xdr:col>11</xdr:col>
      <xdr:colOff>57150</xdr:colOff>
      <xdr:row>26</xdr:row>
      <xdr:rowOff>47625</xdr:rowOff>
    </xdr:to>
    <xdr:sp macro="" textlink="">
      <xdr:nvSpPr>
        <xdr:cNvPr id="3" name="TextBox 2"/>
        <xdr:cNvSpPr txBox="1"/>
      </xdr:nvSpPr>
      <xdr:spPr>
        <a:xfrm>
          <a:off x="9791700" y="3305175"/>
          <a:ext cx="3686175" cy="4648200"/>
        </a:xfrm>
        <a:prstGeom prst="rect">
          <a:avLst/>
        </a:prstGeom>
        <a:solidFill>
          <a:schemeClr val="accent1">
            <a:lumMod val="7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bg1"/>
              </a:solidFill>
            </a:rPr>
            <a:t>Instructions:</a:t>
          </a:r>
        </a:p>
        <a:p>
          <a:endParaRPr lang="en-US" sz="800" b="1">
            <a:solidFill>
              <a:schemeClr val="bg1"/>
            </a:solidFill>
          </a:endParaRPr>
        </a:p>
        <a:p>
          <a:r>
            <a:rPr lang="en-US" sz="1400" b="1">
              <a:solidFill>
                <a:schemeClr val="bg1"/>
              </a:solidFill>
            </a:rPr>
            <a:t>1.</a:t>
          </a:r>
          <a:r>
            <a:rPr lang="en-US" sz="1400" b="1" baseline="0">
              <a:solidFill>
                <a:schemeClr val="bg1"/>
              </a:solidFill>
            </a:rPr>
            <a:t> Enter Your product and traffic information into the BLUE fields. </a:t>
          </a:r>
        </a:p>
        <a:p>
          <a:endParaRPr lang="en-US" sz="1400" b="1" baseline="0">
            <a:solidFill>
              <a:schemeClr val="bg1"/>
            </a:solidFill>
          </a:endParaRPr>
        </a:p>
        <a:p>
          <a:r>
            <a:rPr lang="en-US" sz="1400" b="1" baseline="0">
              <a:solidFill>
                <a:schemeClr val="bg1"/>
              </a:solidFill>
            </a:rPr>
            <a:t>2. The sheet will automatically calculate all the necessary numbers and percentages.</a:t>
          </a:r>
        </a:p>
        <a:p>
          <a:endParaRPr lang="en-US" sz="1400" b="1" baseline="0">
            <a:solidFill>
              <a:schemeClr val="bg1"/>
            </a:solidFill>
          </a:endParaRPr>
        </a:p>
        <a:p>
          <a:r>
            <a:rPr lang="en-US" sz="1400" b="1">
              <a:solidFill>
                <a:schemeClr val="bg1"/>
              </a:solidFill>
            </a:rPr>
            <a:t>3. All BLUE</a:t>
          </a:r>
          <a:r>
            <a:rPr lang="en-US" sz="1400" b="1" baseline="0">
              <a:solidFill>
                <a:schemeClr val="bg1"/>
              </a:solidFill>
            </a:rPr>
            <a:t> fields should have real data entered into them otherwise the results the calculator returns will not be accurate.</a:t>
          </a:r>
        </a:p>
        <a:p>
          <a:endParaRPr lang="en-US" sz="1400" b="1" baseline="0">
            <a:solidFill>
              <a:schemeClr val="bg1"/>
            </a:solidFill>
          </a:endParaRPr>
        </a:p>
        <a:p>
          <a:r>
            <a:rPr lang="en-US" sz="1400" b="1" baseline="0">
              <a:solidFill>
                <a:schemeClr val="bg1"/>
              </a:solidFill>
            </a:rPr>
            <a:t>4. The "3rd Party Commission %" field is for use if you sell on a 3rd party platform like Amazon that takes a percentage of the sale off the top.  Set to "0" if  not needed.</a:t>
          </a:r>
        </a:p>
        <a:p>
          <a:endParaRPr lang="en-US" sz="1400" b="1" baseline="0">
            <a:solidFill>
              <a:schemeClr val="bg1"/>
            </a:solidFill>
          </a:endParaRPr>
        </a:p>
        <a:p>
          <a:r>
            <a:rPr lang="en-US" sz="1400" b="1" baseline="0">
              <a:solidFill>
                <a:schemeClr val="bg1"/>
              </a:solidFill>
            </a:rPr>
            <a:t>4. The goal # of Sales field must be set at   at least 1 sale, but can be changed to larger numbers so you can see the traffic numbers you'd need to achieve to hit that goal.</a:t>
          </a:r>
          <a:endParaRPr lang="en-US" sz="1400" b="1">
            <a:solidFill>
              <a:schemeClr val="bg1"/>
            </a:solidFill>
          </a:endParaRPr>
        </a:p>
      </xdr:txBody>
    </xdr:sp>
    <xdr:clientData/>
  </xdr:twoCellAnchor>
  <xdr:twoCellAnchor>
    <xdr:from>
      <xdr:col>5</xdr:col>
      <xdr:colOff>28575</xdr:colOff>
      <xdr:row>18</xdr:row>
      <xdr:rowOff>152400</xdr:rowOff>
    </xdr:from>
    <xdr:to>
      <xdr:col>5</xdr:col>
      <xdr:colOff>447675</xdr:colOff>
      <xdr:row>19</xdr:row>
      <xdr:rowOff>142875</xdr:rowOff>
    </xdr:to>
    <xdr:cxnSp macro="">
      <xdr:nvCxnSpPr>
        <xdr:cNvPr id="5" name="Straight Arrow Connector 4"/>
        <xdr:cNvCxnSpPr/>
      </xdr:nvCxnSpPr>
      <xdr:spPr>
        <a:xfrm flipH="1">
          <a:off x="6581775" y="6134100"/>
          <a:ext cx="419100" cy="238125"/>
        </a:xfrm>
        <a:prstGeom prst="straightConnector1">
          <a:avLst/>
        </a:prstGeom>
        <a:ln w="28575">
          <a:solidFill>
            <a:schemeClr val="accent1">
              <a:lumMod val="75000"/>
            </a:schemeClr>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476250</xdr:colOff>
      <xdr:row>15</xdr:row>
      <xdr:rowOff>209549</xdr:rowOff>
    </xdr:from>
    <xdr:to>
      <xdr:col>7</xdr:col>
      <xdr:colOff>161925</xdr:colOff>
      <xdr:row>20</xdr:row>
      <xdr:rowOff>76200</xdr:rowOff>
    </xdr:to>
    <xdr:sp macro="" textlink="">
      <xdr:nvSpPr>
        <xdr:cNvPr id="7" name="TextBox 6"/>
        <xdr:cNvSpPr txBox="1"/>
      </xdr:nvSpPr>
      <xdr:spPr>
        <a:xfrm>
          <a:off x="7029450" y="5391149"/>
          <a:ext cx="2324100" cy="1162051"/>
        </a:xfrm>
        <a:prstGeom prst="rect">
          <a:avLst/>
        </a:prstGeom>
        <a:solidFill>
          <a:schemeClr val="lt1"/>
        </a:solidFill>
        <a:ln w="25400" cmpd="sng">
          <a:solidFill>
            <a:schemeClr val="accent1">
              <a:lumMod val="75000"/>
            </a:schemeClr>
          </a:solidFill>
        </a:ln>
        <a:effectLst>
          <a:outerShdw blurRad="50800" dist="38100" dir="2700000" algn="tl" rotWithShape="0">
            <a:prstClr val="black">
              <a:alpha val="40000"/>
            </a:prstClr>
          </a:outerShdw>
          <a:softEdge rad="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Remember this is not your</a:t>
          </a:r>
          <a:r>
            <a:rPr lang="en-US" sz="1100" baseline="0"/>
            <a:t> TRUE Profit. No operational or additional expenses have been factored in. Therefore spending this ammount on an aquisition could cause you to lose money on each sale.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1038225</xdr:colOff>
      <xdr:row>0</xdr:row>
      <xdr:rowOff>190500</xdr:rowOff>
    </xdr:from>
    <xdr:to>
      <xdr:col>11</xdr:col>
      <xdr:colOff>583803</xdr:colOff>
      <xdr:row>3</xdr:row>
      <xdr:rowOff>123692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82550" y="190500"/>
          <a:ext cx="3174603" cy="1066667"/>
        </a:xfrm>
        <a:prstGeom prst="rect">
          <a:avLst/>
        </a:prstGeom>
      </xdr:spPr>
    </xdr:pic>
    <xdr:clientData/>
  </xdr:twoCellAnchor>
  <xdr:twoCellAnchor>
    <xdr:from>
      <xdr:col>8</xdr:col>
      <xdr:colOff>895350</xdr:colOff>
      <xdr:row>14</xdr:row>
      <xdr:rowOff>238126</xdr:rowOff>
    </xdr:from>
    <xdr:to>
      <xdr:col>11</xdr:col>
      <xdr:colOff>952500</xdr:colOff>
      <xdr:row>32</xdr:row>
      <xdr:rowOff>1</xdr:rowOff>
    </xdr:to>
    <xdr:sp macro="" textlink="">
      <xdr:nvSpPr>
        <xdr:cNvPr id="3" name="TextBox 2"/>
        <xdr:cNvSpPr txBox="1"/>
      </xdr:nvSpPr>
      <xdr:spPr>
        <a:xfrm>
          <a:off x="12639675" y="4810126"/>
          <a:ext cx="3686175" cy="4991100"/>
        </a:xfrm>
        <a:prstGeom prst="rect">
          <a:avLst/>
        </a:prstGeom>
        <a:solidFill>
          <a:schemeClr val="accent1">
            <a:lumMod val="7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bg1"/>
              </a:solidFill>
            </a:rPr>
            <a:t>Instructions:</a:t>
          </a:r>
        </a:p>
        <a:p>
          <a:endParaRPr lang="en-US" sz="800" b="1">
            <a:solidFill>
              <a:schemeClr val="bg1"/>
            </a:solidFill>
          </a:endParaRPr>
        </a:p>
        <a:p>
          <a:r>
            <a:rPr lang="en-US" sz="1400" b="1">
              <a:solidFill>
                <a:schemeClr val="bg1"/>
              </a:solidFill>
            </a:rPr>
            <a:t>1.</a:t>
          </a:r>
          <a:r>
            <a:rPr lang="en-US" sz="1400" b="1" baseline="0">
              <a:solidFill>
                <a:schemeClr val="bg1"/>
              </a:solidFill>
            </a:rPr>
            <a:t> Enter Your product, funnel and traffic information into the BLUE fields. </a:t>
          </a:r>
        </a:p>
        <a:p>
          <a:endParaRPr lang="en-US" sz="1400" b="1" baseline="0">
            <a:solidFill>
              <a:schemeClr val="bg1"/>
            </a:solidFill>
          </a:endParaRPr>
        </a:p>
        <a:p>
          <a:r>
            <a:rPr lang="en-US" sz="1400" b="1" baseline="0">
              <a:solidFill>
                <a:schemeClr val="bg1"/>
              </a:solidFill>
            </a:rPr>
            <a:t>2. The sheet will automatically calculate all the necessary numbers and percentages.</a:t>
          </a:r>
        </a:p>
        <a:p>
          <a:endParaRPr lang="en-US" sz="1400" b="1" baseline="0">
            <a:solidFill>
              <a:schemeClr val="bg1"/>
            </a:solidFill>
          </a:endParaRPr>
        </a:p>
        <a:p>
          <a:r>
            <a:rPr lang="en-US" sz="1400" b="1">
              <a:solidFill>
                <a:schemeClr val="bg1"/>
              </a:solidFill>
            </a:rPr>
            <a:t>3. All BLUE</a:t>
          </a:r>
          <a:r>
            <a:rPr lang="en-US" sz="1400" b="1" baseline="0">
              <a:solidFill>
                <a:schemeClr val="bg1"/>
              </a:solidFill>
            </a:rPr>
            <a:t> fields should have real data entered into them otherwise the results the calculator returns will not be accurate.</a:t>
          </a:r>
        </a:p>
        <a:p>
          <a:endParaRPr lang="en-US" sz="1400" b="1" baseline="0">
            <a:solidFill>
              <a:schemeClr val="bg1"/>
            </a:solidFill>
          </a:endParaRPr>
        </a:p>
        <a:p>
          <a:r>
            <a:rPr lang="en-US" sz="1400" b="1" baseline="0">
              <a:solidFill>
                <a:schemeClr val="bg1"/>
              </a:solidFill>
            </a:rPr>
            <a:t>4. The "Average Shipping Cost" and the "Fulfillment Cost" fields for the Upsell rows are for the incremental cost increase to add that item to the order.</a:t>
          </a:r>
        </a:p>
        <a:p>
          <a:endParaRPr lang="en-US" sz="1400" b="1" baseline="0">
            <a:solidFill>
              <a:schemeClr val="bg1"/>
            </a:solidFill>
          </a:endParaRPr>
        </a:p>
        <a:p>
          <a:r>
            <a:rPr lang="en-US" sz="1400" b="1" baseline="0">
              <a:solidFill>
                <a:schemeClr val="bg1"/>
              </a:solidFill>
            </a:rPr>
            <a:t>4. The goal # of Sales field must be at least 100 sales in order to be statistically relevant, but can be changed to larger numbers so you can see the traffic numbers you'd need to achieve to hit that goal.</a:t>
          </a:r>
          <a:endParaRPr lang="en-US" sz="1400" b="1">
            <a:solidFill>
              <a:schemeClr val="bg1"/>
            </a:solidFill>
          </a:endParaRPr>
        </a:p>
      </xdr:txBody>
    </xdr:sp>
    <xdr:clientData/>
  </xdr:twoCellAnchor>
  <xdr:twoCellAnchor>
    <xdr:from>
      <xdr:col>5</xdr:col>
      <xdr:colOff>47625</xdr:colOff>
      <xdr:row>31</xdr:row>
      <xdr:rowOff>123825</xdr:rowOff>
    </xdr:from>
    <xdr:to>
      <xdr:col>5</xdr:col>
      <xdr:colOff>514350</xdr:colOff>
      <xdr:row>31</xdr:row>
      <xdr:rowOff>133350</xdr:rowOff>
    </xdr:to>
    <xdr:cxnSp macro="">
      <xdr:nvCxnSpPr>
        <xdr:cNvPr id="4" name="Straight Arrow Connector 3"/>
        <xdr:cNvCxnSpPr/>
      </xdr:nvCxnSpPr>
      <xdr:spPr>
        <a:xfrm flipH="1">
          <a:off x="7800975" y="9658350"/>
          <a:ext cx="466725" cy="9525"/>
        </a:xfrm>
        <a:prstGeom prst="straightConnector1">
          <a:avLst/>
        </a:prstGeom>
        <a:ln w="28575">
          <a:solidFill>
            <a:schemeClr val="accent1">
              <a:lumMod val="75000"/>
            </a:schemeClr>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523874</xdr:colOff>
      <xdr:row>28</xdr:row>
      <xdr:rowOff>9525</xdr:rowOff>
    </xdr:from>
    <xdr:to>
      <xdr:col>7</xdr:col>
      <xdr:colOff>619124</xdr:colOff>
      <xdr:row>32</xdr:row>
      <xdr:rowOff>9525</xdr:rowOff>
    </xdr:to>
    <xdr:sp macro="" textlink="">
      <xdr:nvSpPr>
        <xdr:cNvPr id="5" name="TextBox 4"/>
        <xdr:cNvSpPr txBox="1"/>
      </xdr:nvSpPr>
      <xdr:spPr>
        <a:xfrm>
          <a:off x="8277224" y="8743950"/>
          <a:ext cx="2657475" cy="1047750"/>
        </a:xfrm>
        <a:prstGeom prst="rect">
          <a:avLst/>
        </a:prstGeom>
        <a:solidFill>
          <a:schemeClr val="lt1"/>
        </a:solidFill>
        <a:ln w="25400" cmpd="sng">
          <a:solidFill>
            <a:schemeClr val="accent1">
              <a:lumMod val="75000"/>
            </a:schemeClr>
          </a:solidFill>
        </a:ln>
        <a:effectLst>
          <a:outerShdw blurRad="50800" dist="38100" dir="2700000" algn="tl" rotWithShape="0">
            <a:prstClr val="black">
              <a:alpha val="40000"/>
            </a:prstClr>
          </a:outerShdw>
          <a:softEdge rad="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Remember this is not your</a:t>
          </a:r>
          <a:r>
            <a:rPr lang="en-US" sz="1100" baseline="0"/>
            <a:t> actual Profit. No operational or additional expenses have been factored in. Therefore spending this ammount on an aquisition could cause you to lose money on each sale.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31"/>
  <sheetViews>
    <sheetView showGridLines="0" zoomScaleNormal="100" workbookViewId="0">
      <selection activeCell="B7" sqref="B7"/>
    </sheetView>
  </sheetViews>
  <sheetFormatPr defaultColWidth="18.140625" defaultRowHeight="18.75" x14ac:dyDescent="0.3"/>
  <cols>
    <col min="1" max="1" width="16.28515625" style="1" customWidth="1"/>
    <col min="2" max="2" width="28.7109375" style="1" customWidth="1"/>
    <col min="3" max="3" width="16.42578125" style="1" customWidth="1"/>
    <col min="4" max="4" width="16" style="1" customWidth="1"/>
    <col min="5" max="5" width="19.140625" style="1" customWidth="1"/>
    <col min="6" max="6" width="21.42578125" style="1" customWidth="1"/>
    <col min="7" max="8" width="18.140625" style="1"/>
    <col min="9" max="9" width="18.140625" style="1" customWidth="1"/>
    <col min="10" max="10" width="15.42578125" style="1" customWidth="1"/>
    <col min="11" max="11" width="13.42578125" style="1" customWidth="1"/>
    <col min="12" max="16384" width="18.140625" style="1"/>
  </cols>
  <sheetData>
    <row r="1" spans="1:17" ht="26.25" customHeight="1" x14ac:dyDescent="0.3">
      <c r="A1" s="19"/>
      <c r="B1" s="19"/>
      <c r="C1" s="19"/>
      <c r="D1" s="19"/>
      <c r="E1" s="19"/>
      <c r="F1" s="19"/>
      <c r="G1" s="19"/>
      <c r="H1" s="19"/>
      <c r="I1" s="19"/>
      <c r="J1" s="19"/>
      <c r="K1" s="19"/>
      <c r="L1" s="3"/>
      <c r="M1" s="3"/>
      <c r="N1" s="3"/>
      <c r="O1" s="3"/>
      <c r="P1" s="3"/>
      <c r="Q1" s="3"/>
    </row>
    <row r="2" spans="1:17" ht="42" customHeight="1" x14ac:dyDescent="0.5">
      <c r="A2" s="19"/>
      <c r="B2" s="20" t="s">
        <v>22</v>
      </c>
      <c r="C2" s="19"/>
      <c r="D2" s="19"/>
      <c r="E2" s="19"/>
      <c r="F2" s="19"/>
      <c r="G2" s="19"/>
      <c r="H2" s="19"/>
      <c r="I2" s="19"/>
      <c r="J2" s="19"/>
      <c r="K2" s="19"/>
      <c r="L2" s="3"/>
      <c r="M2" s="3"/>
      <c r="N2" s="3"/>
      <c r="O2" s="3"/>
      <c r="P2" s="3"/>
      <c r="Q2" s="3"/>
    </row>
    <row r="3" spans="1:17" ht="21" customHeight="1" x14ac:dyDescent="0.3">
      <c r="A3" s="19"/>
      <c r="B3" s="21" t="s">
        <v>23</v>
      </c>
      <c r="C3" s="19"/>
      <c r="D3" s="19"/>
      <c r="E3" s="19"/>
      <c r="F3" s="19"/>
      <c r="G3" s="19"/>
      <c r="H3" s="19"/>
      <c r="I3" s="19"/>
      <c r="J3" s="19"/>
      <c r="K3" s="19"/>
      <c r="L3" s="3"/>
      <c r="M3" s="3"/>
      <c r="N3" s="3"/>
      <c r="O3" s="3"/>
      <c r="P3" s="3"/>
      <c r="Q3" s="3"/>
    </row>
    <row r="4" spans="1:17" ht="42.75" customHeight="1" thickBot="1" x14ac:dyDescent="0.35">
      <c r="A4" s="19"/>
      <c r="B4" s="19"/>
      <c r="C4" s="19"/>
      <c r="D4" s="19"/>
      <c r="E4" s="19"/>
      <c r="F4" s="19"/>
      <c r="G4" s="19"/>
      <c r="H4" s="19"/>
      <c r="I4" s="19"/>
      <c r="J4" s="19"/>
      <c r="K4" s="19"/>
      <c r="L4" s="3"/>
      <c r="M4" s="3"/>
      <c r="N4" s="3"/>
      <c r="O4" s="3"/>
      <c r="P4" s="3"/>
      <c r="Q4" s="3"/>
    </row>
    <row r="5" spans="1:17" ht="24.75" customHeight="1" x14ac:dyDescent="0.35">
      <c r="A5" s="19"/>
      <c r="B5" s="22" t="s">
        <v>0</v>
      </c>
      <c r="C5" s="23"/>
      <c r="D5" s="23"/>
      <c r="E5" s="23"/>
      <c r="F5" s="23"/>
      <c r="G5" s="23"/>
      <c r="H5" s="23"/>
      <c r="I5" s="23"/>
      <c r="J5" s="23"/>
      <c r="K5" s="24"/>
      <c r="L5" s="3"/>
      <c r="M5" s="3"/>
      <c r="N5" s="3"/>
      <c r="O5" s="3"/>
      <c r="P5" s="3"/>
      <c r="Q5" s="3"/>
    </row>
    <row r="6" spans="1:17" ht="44.25" customHeight="1" thickBot="1" x14ac:dyDescent="0.4">
      <c r="A6" s="19"/>
      <c r="B6" s="25" t="s">
        <v>20</v>
      </c>
      <c r="C6" s="26" t="s">
        <v>2</v>
      </c>
      <c r="D6" s="26" t="s">
        <v>1</v>
      </c>
      <c r="E6" s="27" t="s">
        <v>7</v>
      </c>
      <c r="F6" s="27" t="s">
        <v>8</v>
      </c>
      <c r="G6" s="27" t="s">
        <v>27</v>
      </c>
      <c r="H6" s="27" t="s">
        <v>4</v>
      </c>
      <c r="I6" s="27" t="s">
        <v>5</v>
      </c>
      <c r="J6" s="27" t="s">
        <v>6</v>
      </c>
      <c r="K6" s="28" t="s">
        <v>9</v>
      </c>
      <c r="L6" s="3"/>
      <c r="M6" s="3"/>
      <c r="N6" s="3"/>
      <c r="O6" s="3"/>
      <c r="P6" s="3"/>
      <c r="Q6" s="3"/>
    </row>
    <row r="7" spans="1:17" s="2" customFormat="1" ht="19.5" thickBot="1" x14ac:dyDescent="0.35">
      <c r="A7" s="5"/>
      <c r="B7" s="32" t="s">
        <v>10</v>
      </c>
      <c r="C7" s="33">
        <v>39.950000000000003</v>
      </c>
      <c r="D7" s="33">
        <v>8.77</v>
      </c>
      <c r="E7" s="34">
        <v>0.2</v>
      </c>
      <c r="F7" s="37">
        <f>$C$7*$E$7</f>
        <v>7.9900000000000011</v>
      </c>
      <c r="G7" s="38">
        <f>$H$7/$C$7</f>
        <v>0.58047559449311636</v>
      </c>
      <c r="H7" s="37">
        <f>($C$7-$D$7)-$F$7</f>
        <v>23.19</v>
      </c>
      <c r="I7" s="33">
        <v>5.5</v>
      </c>
      <c r="J7" s="33">
        <v>2.25</v>
      </c>
      <c r="K7" s="39">
        <f>$H$7-($I$7+$J$7)</f>
        <v>15.440000000000001</v>
      </c>
      <c r="L7" s="5"/>
      <c r="M7" s="5"/>
      <c r="N7" s="5"/>
      <c r="O7" s="5"/>
      <c r="P7" s="5"/>
      <c r="Q7" s="5"/>
    </row>
    <row r="8" spans="1:17" x14ac:dyDescent="0.3">
      <c r="A8" s="3"/>
      <c r="B8" s="10"/>
      <c r="C8" s="15"/>
      <c r="D8" s="15"/>
      <c r="E8" s="15"/>
      <c r="F8" s="15"/>
      <c r="G8" s="15"/>
      <c r="H8" s="15"/>
      <c r="I8" s="15"/>
      <c r="J8" s="15"/>
      <c r="K8" s="15"/>
      <c r="L8" s="3"/>
      <c r="M8" s="3"/>
      <c r="N8" s="3"/>
      <c r="O8" s="3"/>
      <c r="P8" s="3"/>
      <c r="Q8" s="3"/>
    </row>
    <row r="9" spans="1:17" x14ac:dyDescent="0.3">
      <c r="A9" s="3"/>
      <c r="B9" s="3"/>
      <c r="C9" s="3"/>
      <c r="D9" s="3"/>
      <c r="E9" s="3"/>
      <c r="F9" s="3"/>
      <c r="G9" s="3"/>
      <c r="H9" s="3"/>
      <c r="I9" s="3"/>
      <c r="J9" s="3"/>
      <c r="K9" s="3"/>
      <c r="L9" s="3"/>
      <c r="M9" s="3"/>
      <c r="N9" s="3"/>
      <c r="O9" s="3"/>
      <c r="P9" s="3"/>
      <c r="Q9" s="3"/>
    </row>
    <row r="10" spans="1:17" ht="19.5" thickBot="1" x14ac:dyDescent="0.35">
      <c r="A10" s="3"/>
      <c r="B10" s="3"/>
      <c r="C10" s="4"/>
      <c r="D10" s="3"/>
      <c r="E10" s="3"/>
      <c r="F10" s="3"/>
      <c r="G10" s="3"/>
      <c r="H10" s="3"/>
      <c r="I10" s="3"/>
      <c r="J10" s="3"/>
      <c r="K10" s="3"/>
      <c r="L10" s="3"/>
      <c r="M10" s="3"/>
      <c r="N10" s="3"/>
      <c r="O10" s="3"/>
      <c r="P10" s="3"/>
      <c r="Q10" s="3"/>
    </row>
    <row r="11" spans="1:17" ht="23.25" x14ac:dyDescent="0.35">
      <c r="A11" s="3"/>
      <c r="B11" s="22" t="s">
        <v>11</v>
      </c>
      <c r="C11" s="29"/>
      <c r="D11" s="23"/>
      <c r="E11" s="23"/>
      <c r="F11" s="23"/>
      <c r="G11" s="24"/>
      <c r="H11" s="3"/>
      <c r="I11" s="5"/>
      <c r="J11" s="3"/>
      <c r="K11" s="3"/>
      <c r="L11" s="3"/>
      <c r="M11" s="3"/>
      <c r="N11" s="3"/>
      <c r="O11" s="3"/>
      <c r="P11" s="3"/>
      <c r="Q11" s="3"/>
    </row>
    <row r="12" spans="1:17" ht="50.25" customHeight="1" thickBot="1" x14ac:dyDescent="0.4">
      <c r="A12" s="3"/>
      <c r="B12" s="30"/>
      <c r="C12" s="27" t="s">
        <v>15</v>
      </c>
      <c r="D12" s="27" t="s">
        <v>13</v>
      </c>
      <c r="E12" s="27" t="s">
        <v>14</v>
      </c>
      <c r="F12" s="27" t="s">
        <v>12</v>
      </c>
      <c r="G12" s="31" t="s">
        <v>19</v>
      </c>
      <c r="H12" s="3"/>
      <c r="I12" s="3"/>
      <c r="J12" s="3"/>
      <c r="K12" s="3"/>
      <c r="L12" s="3"/>
      <c r="M12" s="3"/>
      <c r="N12" s="3"/>
      <c r="O12" s="3"/>
      <c r="P12" s="3"/>
      <c r="Q12" s="3"/>
    </row>
    <row r="13" spans="1:17" s="2" customFormat="1" ht="19.5" thickBot="1" x14ac:dyDescent="0.35">
      <c r="A13" s="5"/>
      <c r="B13" s="14"/>
      <c r="C13" s="41">
        <f>$E$13/$D$13</f>
        <v>74239.049740163318</v>
      </c>
      <c r="D13" s="34">
        <v>4.4900000000000002E-2</v>
      </c>
      <c r="E13" s="40">
        <f>$G$13/$F$13</f>
        <v>3333.3333333333335</v>
      </c>
      <c r="F13" s="35">
        <v>0.03</v>
      </c>
      <c r="G13" s="36">
        <v>100</v>
      </c>
      <c r="H13" s="5"/>
      <c r="I13" s="5"/>
      <c r="J13" s="5"/>
      <c r="K13" s="5"/>
      <c r="L13" s="5"/>
      <c r="M13" s="5"/>
      <c r="N13" s="5"/>
      <c r="O13" s="5"/>
      <c r="P13" s="5"/>
      <c r="Q13" s="5"/>
    </row>
    <row r="14" spans="1:17" x14ac:dyDescent="0.3">
      <c r="A14" s="3"/>
      <c r="B14" s="3"/>
      <c r="C14" s="3"/>
      <c r="D14" s="3"/>
      <c r="E14" s="3"/>
      <c r="F14" s="3"/>
      <c r="G14" s="3"/>
      <c r="H14" s="3"/>
      <c r="I14" s="3"/>
      <c r="J14" s="3"/>
      <c r="K14" s="3"/>
      <c r="L14" s="3"/>
      <c r="M14" s="3"/>
      <c r="N14" s="3"/>
      <c r="O14" s="3"/>
      <c r="P14" s="3"/>
      <c r="Q14" s="3"/>
    </row>
    <row r="15" spans="1:17" x14ac:dyDescent="0.3">
      <c r="A15" s="3"/>
      <c r="B15" s="3"/>
      <c r="C15" s="3"/>
      <c r="D15" s="3"/>
      <c r="E15" s="3"/>
      <c r="F15" s="3"/>
      <c r="G15" s="3"/>
      <c r="H15" s="3"/>
      <c r="I15" s="3"/>
      <c r="J15" s="3"/>
      <c r="K15" s="3"/>
      <c r="L15" s="3"/>
      <c r="M15" s="3"/>
      <c r="N15" s="3"/>
      <c r="O15" s="3"/>
      <c r="P15" s="3"/>
      <c r="Q15" s="3"/>
    </row>
    <row r="16" spans="1:17" ht="19.5" thickBot="1" x14ac:dyDescent="0.35">
      <c r="A16" s="3"/>
      <c r="B16" s="3"/>
      <c r="C16" s="3"/>
      <c r="D16" s="3"/>
      <c r="E16" s="3"/>
      <c r="F16" s="3"/>
      <c r="G16" s="3"/>
      <c r="H16" s="3"/>
      <c r="I16" s="3"/>
      <c r="J16" s="3"/>
      <c r="K16" s="3"/>
      <c r="L16" s="3"/>
      <c r="M16" s="3"/>
      <c r="N16" s="3"/>
      <c r="O16" s="3"/>
      <c r="P16" s="3"/>
      <c r="Q16" s="3"/>
    </row>
    <row r="17" spans="1:17" ht="24" thickBot="1" x14ac:dyDescent="0.4">
      <c r="A17" s="3"/>
      <c r="B17" s="7" t="s">
        <v>21</v>
      </c>
      <c r="C17" s="8"/>
      <c r="D17" s="8"/>
      <c r="E17" s="9"/>
      <c r="F17" s="3"/>
      <c r="G17" s="3"/>
      <c r="H17" s="3"/>
      <c r="I17" s="3"/>
      <c r="J17" s="3"/>
      <c r="K17" s="3"/>
      <c r="L17" s="3"/>
      <c r="M17" s="3"/>
      <c r="N17" s="3"/>
      <c r="O17" s="3"/>
      <c r="P17" s="3"/>
      <c r="Q17" s="3"/>
    </row>
    <row r="18" spans="1:17" ht="19.5" thickBot="1" x14ac:dyDescent="0.35">
      <c r="A18" s="3"/>
      <c r="B18" s="16"/>
      <c r="C18" s="10"/>
      <c r="D18" s="17" t="s">
        <v>17</v>
      </c>
      <c r="E18" s="42">
        <f>(K7*G13)/E13</f>
        <v>0.46320000000000006</v>
      </c>
      <c r="F18" s="3"/>
      <c r="G18" s="3"/>
      <c r="H18" s="3"/>
      <c r="I18" s="3"/>
      <c r="J18" s="3"/>
      <c r="K18" s="3"/>
      <c r="L18" s="3"/>
      <c r="M18" s="3"/>
      <c r="N18" s="3"/>
      <c r="O18" s="3"/>
      <c r="P18" s="3"/>
      <c r="Q18" s="3"/>
    </row>
    <row r="19" spans="1:17" ht="19.5" thickBot="1" x14ac:dyDescent="0.35">
      <c r="A19" s="3"/>
      <c r="B19" s="16"/>
      <c r="C19" s="10"/>
      <c r="D19" s="17" t="s">
        <v>16</v>
      </c>
      <c r="E19" s="42">
        <f>($K$7*$G$13)/($C$13/1000)</f>
        <v>20.797680000000003</v>
      </c>
      <c r="F19" s="3"/>
      <c r="G19" s="3"/>
      <c r="H19" s="3"/>
      <c r="I19" s="3"/>
      <c r="J19" s="3"/>
      <c r="K19" s="3"/>
      <c r="L19" s="3"/>
      <c r="M19" s="3"/>
      <c r="N19" s="3"/>
      <c r="O19" s="3"/>
      <c r="P19" s="3"/>
      <c r="Q19" s="3"/>
    </row>
    <row r="20" spans="1:17" ht="19.5" thickBot="1" x14ac:dyDescent="0.35">
      <c r="A20" s="3"/>
      <c r="B20" s="12"/>
      <c r="C20" s="13"/>
      <c r="D20" s="18" t="s">
        <v>18</v>
      </c>
      <c r="E20" s="42">
        <f>K7</f>
        <v>15.440000000000001</v>
      </c>
      <c r="F20" s="3"/>
      <c r="G20" s="3"/>
      <c r="H20" s="3"/>
      <c r="I20" s="3"/>
      <c r="J20" s="3"/>
      <c r="K20" s="3"/>
      <c r="L20" s="3"/>
      <c r="M20" s="3"/>
      <c r="N20" s="3"/>
      <c r="O20" s="3"/>
      <c r="P20" s="3"/>
      <c r="Q20" s="3"/>
    </row>
    <row r="21" spans="1:17" x14ac:dyDescent="0.3">
      <c r="A21" s="3"/>
      <c r="B21" s="3"/>
      <c r="C21" s="3"/>
      <c r="D21" s="3"/>
      <c r="E21" s="3"/>
      <c r="F21" s="3"/>
      <c r="G21" s="3"/>
      <c r="H21" s="3"/>
      <c r="I21" s="3"/>
      <c r="J21" s="3"/>
      <c r="K21" s="3"/>
      <c r="L21" s="3"/>
      <c r="M21" s="3"/>
      <c r="N21" s="3"/>
      <c r="O21" s="3"/>
      <c r="P21" s="3"/>
      <c r="Q21" s="3"/>
    </row>
    <row r="22" spans="1:17" x14ac:dyDescent="0.3">
      <c r="A22" s="3"/>
      <c r="C22" s="3"/>
      <c r="D22" s="3"/>
      <c r="E22" s="3"/>
      <c r="F22" s="3"/>
      <c r="G22" s="3"/>
      <c r="H22" s="3"/>
      <c r="I22" s="3"/>
      <c r="J22" s="3"/>
      <c r="K22" s="3"/>
      <c r="L22" s="3"/>
      <c r="M22" s="3"/>
      <c r="N22" s="3"/>
      <c r="O22" s="3"/>
      <c r="P22" s="3"/>
      <c r="Q22" s="3"/>
    </row>
    <row r="23" spans="1:17" x14ac:dyDescent="0.3">
      <c r="A23" s="3"/>
      <c r="C23" s="3"/>
      <c r="D23" s="3"/>
      <c r="E23" s="3"/>
      <c r="F23" s="3"/>
      <c r="G23" s="3"/>
      <c r="H23" s="3"/>
      <c r="I23" s="3"/>
      <c r="J23" s="3"/>
      <c r="K23" s="3"/>
      <c r="L23" s="3"/>
      <c r="M23" s="3"/>
      <c r="N23" s="3"/>
      <c r="O23" s="3"/>
      <c r="P23" s="3"/>
      <c r="Q23" s="3"/>
    </row>
    <row r="24" spans="1:17" x14ac:dyDescent="0.3">
      <c r="A24" s="3"/>
      <c r="B24" s="3"/>
      <c r="C24" s="3"/>
      <c r="D24" s="3"/>
      <c r="E24" s="3"/>
      <c r="F24" s="3"/>
      <c r="G24" s="3"/>
      <c r="H24" s="3"/>
      <c r="I24" s="3"/>
      <c r="J24" s="3"/>
      <c r="K24" s="3"/>
      <c r="L24" s="3"/>
      <c r="M24" s="3"/>
      <c r="N24" s="3"/>
      <c r="O24" s="3"/>
      <c r="P24" s="3"/>
      <c r="Q24" s="3"/>
    </row>
    <row r="25" spans="1:17" x14ac:dyDescent="0.3">
      <c r="A25" s="3"/>
      <c r="B25" s="3"/>
      <c r="C25" s="3"/>
      <c r="D25" s="3"/>
      <c r="E25" s="3"/>
      <c r="F25" s="3"/>
      <c r="G25" s="3"/>
      <c r="H25" s="3"/>
      <c r="I25" s="3"/>
      <c r="J25" s="3"/>
      <c r="K25" s="3"/>
      <c r="L25" s="3"/>
      <c r="M25" s="3"/>
      <c r="N25" s="3"/>
      <c r="O25" s="3"/>
      <c r="P25" s="3"/>
      <c r="Q25" s="3"/>
    </row>
    <row r="26" spans="1:17" x14ac:dyDescent="0.3">
      <c r="A26" s="3"/>
      <c r="B26" s="3" t="s">
        <v>24</v>
      </c>
      <c r="C26" s="3"/>
      <c r="D26" s="3"/>
      <c r="E26" s="3"/>
      <c r="F26" s="3"/>
      <c r="G26" s="3"/>
      <c r="H26" s="3"/>
      <c r="I26" s="3"/>
      <c r="J26" s="3"/>
      <c r="K26" s="3"/>
      <c r="L26" s="3"/>
      <c r="M26" s="3"/>
      <c r="N26" s="3"/>
      <c r="O26" s="3"/>
      <c r="P26" s="3"/>
      <c r="Q26" s="3"/>
    </row>
    <row r="27" spans="1:17" x14ac:dyDescent="0.3">
      <c r="A27" s="3"/>
      <c r="B27" s="3"/>
      <c r="C27" s="3"/>
      <c r="D27" s="3"/>
      <c r="E27" s="3"/>
      <c r="F27" s="3"/>
      <c r="G27" s="3"/>
      <c r="H27" s="3"/>
      <c r="I27" s="3"/>
      <c r="J27" s="3"/>
      <c r="K27" s="3"/>
      <c r="L27" s="3"/>
      <c r="M27" s="3"/>
      <c r="N27" s="3"/>
      <c r="O27" s="3"/>
      <c r="P27" s="3"/>
      <c r="Q27" s="3"/>
    </row>
    <row r="28" spans="1:17" x14ac:dyDescent="0.3">
      <c r="A28" s="3"/>
      <c r="B28" s="3"/>
      <c r="C28" s="3"/>
      <c r="D28" s="3"/>
      <c r="E28" s="3"/>
      <c r="F28" s="3"/>
      <c r="G28" s="3"/>
      <c r="H28" s="3"/>
      <c r="I28" s="3"/>
      <c r="J28" s="3"/>
      <c r="K28" s="3"/>
      <c r="L28" s="3"/>
      <c r="M28" s="3"/>
      <c r="N28" s="3"/>
      <c r="O28" s="3"/>
      <c r="P28" s="3"/>
      <c r="Q28" s="3"/>
    </row>
    <row r="29" spans="1:17" x14ac:dyDescent="0.3">
      <c r="A29" s="3"/>
      <c r="B29" s="3"/>
      <c r="C29" s="3"/>
      <c r="D29" s="3"/>
      <c r="E29" s="3"/>
      <c r="F29" s="3"/>
      <c r="G29" s="3"/>
      <c r="H29" s="3"/>
      <c r="I29" s="3"/>
      <c r="J29" s="3"/>
      <c r="K29" s="3"/>
      <c r="L29" s="3"/>
      <c r="M29" s="3"/>
      <c r="N29" s="3"/>
      <c r="O29" s="3"/>
      <c r="P29" s="3"/>
      <c r="Q29" s="3"/>
    </row>
    <row r="30" spans="1:17" x14ac:dyDescent="0.3">
      <c r="A30" s="3"/>
      <c r="B30" s="3"/>
      <c r="C30" s="3"/>
      <c r="D30" s="3"/>
      <c r="E30" s="3"/>
      <c r="F30" s="3"/>
      <c r="G30" s="3"/>
      <c r="H30" s="3"/>
      <c r="I30" s="3"/>
      <c r="J30" s="3"/>
      <c r="K30" s="3"/>
      <c r="L30" s="3"/>
      <c r="M30" s="3"/>
      <c r="N30" s="3"/>
      <c r="O30" s="3"/>
      <c r="P30" s="3"/>
      <c r="Q30" s="3"/>
    </row>
    <row r="31" spans="1:17" x14ac:dyDescent="0.3">
      <c r="A31" s="3"/>
      <c r="B31" s="3"/>
      <c r="C31" s="3"/>
      <c r="D31" s="3"/>
      <c r="E31" s="3"/>
      <c r="F31" s="3"/>
      <c r="G31" s="3"/>
      <c r="H31" s="3"/>
      <c r="I31" s="3"/>
      <c r="J31" s="3"/>
      <c r="K31" s="3"/>
      <c r="L31" s="3"/>
      <c r="M31" s="3"/>
      <c r="N31" s="3"/>
      <c r="O31" s="3"/>
      <c r="P31" s="3"/>
      <c r="Q31" s="3"/>
    </row>
  </sheetData>
  <sheetProtection algorithmName="SHA-512" hashValue="hBdryhgL728n+ZJCW7619gjVdGGnaWO5bJxPgku1V8X3VuJiNFfsegoUfHAopZdXuLVNL5UyrVgBfrU5daQnfw==" saltValue="OQWH/kntHEjrvqCbTWzt8w==" spinCount="100000" sheet="1" objects="1" scenarios="1" selectLockedCells="1"/>
  <conditionalFormatting sqref="K7">
    <cfRule type="cellIs" dxfId="25" priority="9" operator="lessThan">
      <formula>0</formula>
    </cfRule>
    <cfRule type="cellIs" dxfId="24" priority="10" operator="greaterThan">
      <formula>0</formula>
    </cfRule>
  </conditionalFormatting>
  <conditionalFormatting sqref="E18">
    <cfRule type="cellIs" dxfId="23" priority="5" operator="lessThan">
      <formula>0</formula>
    </cfRule>
    <cfRule type="cellIs" dxfId="22" priority="6" operator="greaterThan">
      <formula>0</formula>
    </cfRule>
  </conditionalFormatting>
  <conditionalFormatting sqref="E19">
    <cfRule type="cellIs" dxfId="21" priority="3" operator="lessThan">
      <formula>0</formula>
    </cfRule>
    <cfRule type="cellIs" dxfId="20" priority="4" operator="greaterThan">
      <formula>0</formula>
    </cfRule>
  </conditionalFormatting>
  <conditionalFormatting sqref="E20">
    <cfRule type="cellIs" dxfId="19" priority="1" operator="lessThan">
      <formula>0</formula>
    </cfRule>
    <cfRule type="cellIs" dxfId="18" priority="2" operator="greaterThan">
      <formula>0</formula>
    </cfRule>
  </conditionalFormatting>
  <pageMargins left="0.7" right="0.7" top="0.75" bottom="0.75" header="0.3" footer="0.3"/>
  <pageSetup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43"/>
  <sheetViews>
    <sheetView showGridLines="0" tabSelected="1" zoomScaleNormal="100" workbookViewId="0">
      <selection activeCell="B7" sqref="B7"/>
    </sheetView>
  </sheetViews>
  <sheetFormatPr defaultColWidth="18.140625" defaultRowHeight="18.75" x14ac:dyDescent="0.3"/>
  <cols>
    <col min="1" max="1" width="16.28515625" style="1" customWidth="1"/>
    <col min="2" max="3" width="28.7109375" style="1" customWidth="1"/>
    <col min="4" max="4" width="20.42578125" style="1" customWidth="1"/>
    <col min="5" max="5" width="22.140625" style="1" customWidth="1"/>
    <col min="6" max="6" width="19.28515625" style="1" customWidth="1"/>
    <col min="7" max="7" width="19.140625" style="1" customWidth="1"/>
    <col min="8" max="8" width="21.42578125" style="1" customWidth="1"/>
    <col min="9" max="10" width="18.140625" style="1"/>
    <col min="11" max="11" width="18.140625" style="1" customWidth="1"/>
    <col min="12" max="12" width="15.42578125" style="1" customWidth="1"/>
    <col min="13" max="13" width="13.42578125" style="1" customWidth="1"/>
    <col min="14" max="16384" width="18.140625" style="1"/>
  </cols>
  <sheetData>
    <row r="1" spans="1:19" ht="26.25" customHeight="1" x14ac:dyDescent="0.3">
      <c r="A1" s="19"/>
      <c r="B1" s="19"/>
      <c r="C1" s="19"/>
      <c r="D1" s="19"/>
      <c r="E1" s="19"/>
      <c r="F1" s="19"/>
      <c r="G1" s="19"/>
      <c r="H1" s="19"/>
      <c r="I1" s="19"/>
      <c r="J1" s="19"/>
      <c r="K1" s="19"/>
      <c r="L1" s="19"/>
      <c r="M1" s="19"/>
      <c r="N1" s="3"/>
      <c r="O1" s="3"/>
      <c r="P1" s="3"/>
      <c r="Q1" s="3"/>
      <c r="R1" s="3"/>
      <c r="S1" s="3"/>
    </row>
    <row r="2" spans="1:19" ht="42" customHeight="1" x14ac:dyDescent="0.5">
      <c r="A2" s="19"/>
      <c r="B2" s="20" t="s">
        <v>22</v>
      </c>
      <c r="C2" s="20"/>
      <c r="D2" s="20"/>
      <c r="E2" s="19"/>
      <c r="F2" s="19"/>
      <c r="G2" s="19"/>
      <c r="H2" s="19"/>
      <c r="I2" s="19"/>
      <c r="J2" s="19"/>
      <c r="K2" s="19"/>
      <c r="L2" s="19"/>
      <c r="M2" s="19"/>
      <c r="N2" s="3"/>
      <c r="O2" s="3"/>
      <c r="P2" s="3"/>
      <c r="Q2" s="3"/>
      <c r="R2" s="3"/>
      <c r="S2" s="3"/>
    </row>
    <row r="3" spans="1:19" ht="21" customHeight="1" x14ac:dyDescent="0.3">
      <c r="A3" s="19"/>
      <c r="B3" s="21" t="s">
        <v>42</v>
      </c>
      <c r="C3" s="21"/>
      <c r="D3" s="21"/>
      <c r="E3" s="19"/>
      <c r="F3" s="19"/>
      <c r="G3" s="19"/>
      <c r="H3" s="19"/>
      <c r="I3" s="19"/>
      <c r="J3" s="19"/>
      <c r="K3" s="19"/>
      <c r="L3" s="19"/>
      <c r="M3" s="19"/>
      <c r="N3" s="3"/>
      <c r="O3" s="3"/>
      <c r="P3" s="3"/>
      <c r="Q3" s="3"/>
      <c r="R3" s="3"/>
      <c r="S3" s="3"/>
    </row>
    <row r="4" spans="1:19" ht="42.75" customHeight="1" thickBot="1" x14ac:dyDescent="0.35">
      <c r="A4" s="19"/>
      <c r="B4" s="19"/>
      <c r="C4" s="19"/>
      <c r="D4" s="19"/>
      <c r="E4" s="19"/>
      <c r="F4" s="19"/>
      <c r="G4" s="19"/>
      <c r="H4" s="19"/>
      <c r="I4" s="19"/>
      <c r="J4" s="19"/>
      <c r="K4" s="19"/>
      <c r="L4" s="19"/>
      <c r="M4" s="19"/>
      <c r="N4" s="3"/>
      <c r="O4" s="3"/>
      <c r="P4" s="3"/>
      <c r="Q4" s="3"/>
      <c r="R4" s="3"/>
      <c r="S4" s="3"/>
    </row>
    <row r="5" spans="1:19" ht="24.75" customHeight="1" thickBot="1" x14ac:dyDescent="0.4">
      <c r="A5" s="19"/>
      <c r="B5" s="52" t="s">
        <v>0</v>
      </c>
      <c r="C5" s="53"/>
      <c r="D5" s="53"/>
      <c r="E5" s="54"/>
      <c r="F5" s="54"/>
      <c r="G5" s="54"/>
      <c r="H5" s="54"/>
      <c r="I5" s="54"/>
      <c r="J5" s="54"/>
      <c r="K5" s="55"/>
      <c r="N5" s="3"/>
      <c r="O5" s="3"/>
      <c r="P5" s="3"/>
      <c r="Q5" s="3"/>
      <c r="R5" s="3"/>
      <c r="S5" s="3"/>
    </row>
    <row r="6" spans="1:19" ht="44.25" customHeight="1" thickBot="1" x14ac:dyDescent="0.4">
      <c r="A6" s="19"/>
      <c r="B6" s="6" t="s">
        <v>26</v>
      </c>
      <c r="C6" s="43" t="s">
        <v>20</v>
      </c>
      <c r="D6" s="45" t="s">
        <v>25</v>
      </c>
      <c r="E6" s="26" t="s">
        <v>2</v>
      </c>
      <c r="F6" s="26" t="s">
        <v>1</v>
      </c>
      <c r="G6" s="27" t="s">
        <v>3</v>
      </c>
      <c r="H6" s="27" t="s">
        <v>4</v>
      </c>
      <c r="I6" s="27" t="s">
        <v>5</v>
      </c>
      <c r="J6" s="27" t="s">
        <v>6</v>
      </c>
      <c r="K6" s="28" t="s">
        <v>9</v>
      </c>
      <c r="N6" s="3"/>
      <c r="O6" s="3"/>
      <c r="P6" s="3"/>
      <c r="Q6" s="3"/>
      <c r="R6" s="3"/>
      <c r="S6" s="3"/>
    </row>
    <row r="7" spans="1:19" s="2" customFormat="1" ht="19.5" thickBot="1" x14ac:dyDescent="0.35">
      <c r="A7" s="5"/>
      <c r="B7" s="44" t="s">
        <v>30</v>
      </c>
      <c r="C7" s="44" t="s">
        <v>34</v>
      </c>
      <c r="D7" s="61">
        <v>0.13</v>
      </c>
      <c r="E7" s="33">
        <v>9.9499999999999993</v>
      </c>
      <c r="F7" s="33">
        <v>3.75</v>
      </c>
      <c r="G7" s="38">
        <f>$H$7/$E$7</f>
        <v>0.62311557788944716</v>
      </c>
      <c r="H7" s="37">
        <f>($E$7-$F$7)</f>
        <v>6.1999999999999993</v>
      </c>
      <c r="I7" s="33">
        <v>1.67</v>
      </c>
      <c r="J7" s="33">
        <v>1.65</v>
      </c>
      <c r="K7" s="39">
        <f>$H$7-($I$7+$J$7)</f>
        <v>2.8799999999999994</v>
      </c>
      <c r="N7" s="5"/>
      <c r="O7" s="5"/>
      <c r="P7" s="5"/>
      <c r="Q7" s="5"/>
      <c r="R7" s="5"/>
      <c r="S7" s="5"/>
    </row>
    <row r="8" spans="1:19" ht="19.5" thickBot="1" x14ac:dyDescent="0.35">
      <c r="A8" s="3"/>
      <c r="B8" s="44" t="s">
        <v>31</v>
      </c>
      <c r="C8" s="44" t="s">
        <v>35</v>
      </c>
      <c r="D8" s="61">
        <v>0.22</v>
      </c>
      <c r="E8" s="33">
        <v>28.95</v>
      </c>
      <c r="F8" s="33">
        <v>5.33</v>
      </c>
      <c r="G8" s="38">
        <f>$H$8/$E$8</f>
        <v>0.8158894645941277</v>
      </c>
      <c r="H8" s="37">
        <f>$E$8-$F$8</f>
        <v>23.619999999999997</v>
      </c>
      <c r="I8" s="33">
        <v>1.02</v>
      </c>
      <c r="J8" s="33">
        <v>0.5</v>
      </c>
      <c r="K8" s="39">
        <f>$H$8-($I$8+$J$8)</f>
        <v>22.099999999999998</v>
      </c>
      <c r="L8" s="15"/>
      <c r="M8" s="15"/>
      <c r="N8" s="3"/>
      <c r="O8" s="3"/>
      <c r="P8" s="3"/>
      <c r="Q8" s="3"/>
      <c r="R8" s="3"/>
      <c r="S8" s="3"/>
    </row>
    <row r="9" spans="1:19" ht="19.5" thickBot="1" x14ac:dyDescent="0.35">
      <c r="A9" s="3"/>
      <c r="B9" s="44" t="s">
        <v>32</v>
      </c>
      <c r="C9" s="44" t="s">
        <v>36</v>
      </c>
      <c r="D9" s="61">
        <v>0.26</v>
      </c>
      <c r="E9" s="33">
        <v>39.950000000000003</v>
      </c>
      <c r="F9" s="33">
        <v>9.64</v>
      </c>
      <c r="G9" s="38">
        <f>$H$9/$E$9</f>
        <v>0.75869837296620779</v>
      </c>
      <c r="H9" s="37">
        <f>$E$9-$F$9</f>
        <v>30.310000000000002</v>
      </c>
      <c r="I9" s="33">
        <v>1.44</v>
      </c>
      <c r="J9" s="33">
        <v>0.5</v>
      </c>
      <c r="K9" s="39">
        <f>$H$9-($I$9+$J$9)</f>
        <v>28.37</v>
      </c>
      <c r="L9" s="3"/>
      <c r="M9" s="3"/>
      <c r="N9" s="3"/>
      <c r="O9" s="3"/>
      <c r="P9" s="3"/>
      <c r="Q9" s="3"/>
      <c r="R9" s="3"/>
      <c r="S9" s="3"/>
    </row>
    <row r="10" spans="1:19" ht="19.5" thickBot="1" x14ac:dyDescent="0.35">
      <c r="A10" s="3"/>
      <c r="B10" s="44" t="s">
        <v>33</v>
      </c>
      <c r="C10" s="44" t="s">
        <v>37</v>
      </c>
      <c r="D10" s="61">
        <v>0.03</v>
      </c>
      <c r="E10" s="33">
        <v>79.95</v>
      </c>
      <c r="F10" s="33">
        <v>17.5</v>
      </c>
      <c r="G10" s="38">
        <f>$H$10/$E$10</f>
        <v>0.78111319574734206</v>
      </c>
      <c r="H10" s="37">
        <f>$E$10-$F$10</f>
        <v>62.45</v>
      </c>
      <c r="I10" s="33">
        <v>2.2999999999999998</v>
      </c>
      <c r="J10" s="33">
        <v>0.95</v>
      </c>
      <c r="K10" s="39">
        <f>$H$10-($I$10+$J$10)</f>
        <v>59.2</v>
      </c>
      <c r="L10" s="3"/>
      <c r="M10" s="3"/>
      <c r="N10" s="3"/>
      <c r="O10" s="3"/>
      <c r="P10" s="3"/>
      <c r="Q10" s="3"/>
      <c r="R10" s="3"/>
      <c r="S10" s="3"/>
    </row>
    <row r="11" spans="1:19" x14ac:dyDescent="0.3">
      <c r="A11" s="3"/>
      <c r="B11" s="5"/>
      <c r="C11" s="3"/>
      <c r="D11" s="3"/>
      <c r="E11" s="3"/>
      <c r="F11" s="3"/>
      <c r="G11" s="3"/>
      <c r="H11" s="3"/>
      <c r="I11" s="4"/>
      <c r="J11" s="3"/>
      <c r="K11" s="3"/>
      <c r="L11" s="3"/>
      <c r="M11" s="3"/>
      <c r="N11" s="3"/>
      <c r="O11" s="3"/>
      <c r="P11" s="3"/>
      <c r="Q11" s="3"/>
      <c r="R11" s="3"/>
      <c r="S11" s="3"/>
    </row>
    <row r="12" spans="1:19" x14ac:dyDescent="0.3">
      <c r="A12" s="3"/>
      <c r="B12" s="5"/>
      <c r="C12" s="3"/>
      <c r="D12" s="3"/>
      <c r="E12" s="3"/>
      <c r="F12" s="3"/>
      <c r="G12" s="3"/>
      <c r="H12" s="3"/>
      <c r="I12" s="3"/>
      <c r="J12" s="3"/>
      <c r="K12" s="3"/>
      <c r="L12" s="3"/>
      <c r="M12" s="3"/>
      <c r="N12" s="3"/>
      <c r="O12" s="3"/>
      <c r="P12" s="3"/>
      <c r="Q12" s="3"/>
      <c r="R12" s="3"/>
      <c r="S12" s="3"/>
    </row>
    <row r="13" spans="1:19" ht="19.5" thickBot="1" x14ac:dyDescent="0.35">
      <c r="A13" s="3"/>
      <c r="B13" s="3"/>
      <c r="C13" s="3"/>
      <c r="D13" s="3"/>
      <c r="E13" s="4"/>
      <c r="F13" s="3"/>
      <c r="G13" s="3"/>
      <c r="H13" s="3"/>
      <c r="I13" s="3"/>
      <c r="J13" s="3"/>
      <c r="K13" s="3"/>
      <c r="L13" s="3"/>
      <c r="M13" s="3"/>
      <c r="N13" s="3"/>
      <c r="O13" s="3"/>
      <c r="P13" s="3"/>
      <c r="Q13" s="3"/>
      <c r="R13" s="3"/>
      <c r="S13" s="3"/>
    </row>
    <row r="14" spans="1:19" ht="24" thickBot="1" x14ac:dyDescent="0.4">
      <c r="A14" s="3"/>
      <c r="B14" s="56" t="s">
        <v>11</v>
      </c>
      <c r="C14" s="53"/>
      <c r="D14" s="53"/>
      <c r="E14" s="57"/>
      <c r="F14" s="54"/>
      <c r="G14" s="54"/>
      <c r="H14" s="58"/>
      <c r="J14" s="3"/>
      <c r="K14" s="5"/>
      <c r="L14" s="3"/>
      <c r="M14" s="3"/>
      <c r="N14" s="3"/>
      <c r="O14" s="3"/>
      <c r="P14" s="3"/>
      <c r="Q14" s="3"/>
      <c r="R14" s="3"/>
      <c r="S14" s="3"/>
    </row>
    <row r="15" spans="1:19" ht="50.25" customHeight="1" thickBot="1" x14ac:dyDescent="0.4">
      <c r="A15" s="3"/>
      <c r="B15" s="25" t="s">
        <v>26</v>
      </c>
      <c r="C15" s="43" t="s">
        <v>20</v>
      </c>
      <c r="D15" s="47" t="s">
        <v>28</v>
      </c>
      <c r="E15" s="27" t="s">
        <v>29</v>
      </c>
      <c r="F15" s="27" t="s">
        <v>14</v>
      </c>
      <c r="G15" s="27" t="s">
        <v>13</v>
      </c>
      <c r="H15" s="28" t="s">
        <v>15</v>
      </c>
      <c r="J15" s="3"/>
      <c r="K15" s="3"/>
      <c r="L15" s="3"/>
      <c r="M15" s="3"/>
      <c r="N15" s="3"/>
      <c r="O15" s="3"/>
      <c r="P15" s="3"/>
      <c r="Q15" s="3"/>
      <c r="R15" s="3"/>
      <c r="S15" s="3"/>
    </row>
    <row r="16" spans="1:19" s="2" customFormat="1" ht="19.5" thickBot="1" x14ac:dyDescent="0.35">
      <c r="A16" s="5"/>
      <c r="B16" s="46" t="str">
        <f>B7</f>
        <v>Front End (FE)</v>
      </c>
      <c r="C16" s="46" t="str">
        <f>C7</f>
        <v>Product 1 - tripwire</v>
      </c>
      <c r="D16" s="36">
        <v>100</v>
      </c>
      <c r="E16" s="38">
        <f>$D$7</f>
        <v>0.13</v>
      </c>
      <c r="F16" s="41">
        <f>$D$16/$E$16</f>
        <v>769.23076923076917</v>
      </c>
      <c r="G16" s="34">
        <v>4.4900000000000002E-2</v>
      </c>
      <c r="H16" s="41">
        <f>$F$16/$G$16</f>
        <v>17132.088401576151</v>
      </c>
      <c r="J16" s="5"/>
      <c r="K16" s="5"/>
      <c r="L16" s="5"/>
      <c r="M16" s="5"/>
      <c r="N16" s="5"/>
      <c r="O16" s="5"/>
      <c r="P16" s="5"/>
      <c r="Q16" s="5"/>
      <c r="R16" s="5"/>
      <c r="S16" s="5"/>
    </row>
    <row r="17" spans="1:19" x14ac:dyDescent="0.3">
      <c r="A17" s="3"/>
      <c r="B17" s="3"/>
      <c r="C17" s="3"/>
      <c r="D17" s="3"/>
      <c r="E17" s="3"/>
      <c r="F17" s="3"/>
      <c r="G17" s="3"/>
      <c r="H17" s="3"/>
      <c r="I17" s="3"/>
      <c r="J17" s="3"/>
      <c r="K17" s="3"/>
      <c r="L17" s="3"/>
      <c r="M17" s="3"/>
      <c r="N17" s="3"/>
      <c r="O17" s="3"/>
      <c r="P17" s="3"/>
      <c r="Q17" s="3"/>
      <c r="R17" s="3"/>
      <c r="S17" s="3"/>
    </row>
    <row r="18" spans="1:19" x14ac:dyDescent="0.3">
      <c r="A18" s="3"/>
      <c r="B18" s="3"/>
      <c r="C18" s="3"/>
      <c r="D18" s="3"/>
      <c r="E18" s="3"/>
      <c r="F18" s="3"/>
      <c r="G18" s="3"/>
      <c r="H18" s="3"/>
      <c r="I18" s="3"/>
      <c r="J18" s="3"/>
      <c r="K18" s="3"/>
      <c r="L18" s="3"/>
      <c r="M18" s="3"/>
      <c r="N18" s="3"/>
      <c r="O18" s="3"/>
      <c r="P18" s="3"/>
      <c r="Q18" s="3"/>
      <c r="R18" s="3"/>
      <c r="S18" s="3"/>
    </row>
    <row r="19" spans="1:19" ht="19.5" thickBot="1" x14ac:dyDescent="0.35">
      <c r="A19" s="3"/>
      <c r="B19" s="3"/>
      <c r="C19" s="3"/>
      <c r="D19" s="3"/>
      <c r="E19" s="3"/>
      <c r="F19" s="3"/>
      <c r="G19" s="3"/>
      <c r="H19" s="3"/>
      <c r="I19" s="3"/>
      <c r="J19" s="3"/>
      <c r="K19" s="3"/>
      <c r="L19" s="3"/>
      <c r="M19" s="3"/>
      <c r="N19" s="3"/>
      <c r="O19" s="3"/>
      <c r="P19" s="3"/>
      <c r="Q19" s="3"/>
      <c r="R19" s="3"/>
      <c r="S19" s="3"/>
    </row>
    <row r="20" spans="1:19" ht="24" thickBot="1" x14ac:dyDescent="0.4">
      <c r="A20" s="3"/>
      <c r="B20" s="56" t="s">
        <v>41</v>
      </c>
      <c r="C20" s="53"/>
      <c r="D20" s="53"/>
      <c r="E20" s="59"/>
      <c r="F20" s="60"/>
      <c r="G20" s="3"/>
      <c r="H20" s="3"/>
      <c r="I20" s="3"/>
      <c r="J20" s="3"/>
      <c r="K20" s="3"/>
      <c r="L20" s="3"/>
      <c r="M20" s="3"/>
      <c r="N20" s="3"/>
      <c r="O20" s="3"/>
      <c r="P20" s="3"/>
      <c r="Q20" s="3"/>
      <c r="R20" s="3"/>
      <c r="S20" s="3"/>
    </row>
    <row r="21" spans="1:19" ht="42.75" thickBot="1" x14ac:dyDescent="0.4">
      <c r="A21" s="3"/>
      <c r="B21" s="25" t="s">
        <v>26</v>
      </c>
      <c r="C21" s="43" t="s">
        <v>20</v>
      </c>
      <c r="D21" s="47" t="s">
        <v>38</v>
      </c>
      <c r="E21" s="49" t="s">
        <v>39</v>
      </c>
      <c r="F21" s="50" t="s">
        <v>9</v>
      </c>
      <c r="G21" s="3"/>
      <c r="H21" s="3"/>
      <c r="I21" s="3"/>
      <c r="J21" s="3"/>
      <c r="K21" s="3"/>
      <c r="L21" s="3"/>
      <c r="M21" s="3"/>
      <c r="N21" s="3"/>
      <c r="O21" s="3"/>
      <c r="P21" s="3"/>
      <c r="Q21" s="3"/>
      <c r="R21" s="3"/>
      <c r="S21" s="3"/>
    </row>
    <row r="22" spans="1:19" ht="19.5" thickBot="1" x14ac:dyDescent="0.35">
      <c r="A22" s="3"/>
      <c r="B22" s="46" t="str">
        <f>B7</f>
        <v>Front End (FE)</v>
      </c>
      <c r="C22" s="46" t="str">
        <f>C16</f>
        <v>Product 1 - tripwire</v>
      </c>
      <c r="D22" s="62">
        <f>D16</f>
        <v>100</v>
      </c>
      <c r="E22" s="48">
        <f>$D$22*E7</f>
        <v>994.99999999999989</v>
      </c>
      <c r="F22" s="51">
        <f>$D$22*$K$7</f>
        <v>287.99999999999994</v>
      </c>
      <c r="G22" s="3"/>
      <c r="H22" s="3"/>
      <c r="I22" s="3"/>
      <c r="J22" s="3"/>
      <c r="K22" s="3"/>
      <c r="L22" s="3"/>
      <c r="M22" s="3"/>
      <c r="N22" s="3"/>
      <c r="O22" s="3"/>
      <c r="P22" s="3"/>
      <c r="Q22" s="3"/>
      <c r="R22" s="3"/>
      <c r="S22" s="3"/>
    </row>
    <row r="23" spans="1:19" ht="19.5" thickBot="1" x14ac:dyDescent="0.35">
      <c r="A23" s="3"/>
      <c r="B23" s="46" t="str">
        <f>B8</f>
        <v>Upsell 1</v>
      </c>
      <c r="C23" s="46" t="str">
        <f>C8</f>
        <v>Product 2</v>
      </c>
      <c r="D23" s="63">
        <f>$D$22*$D$8</f>
        <v>22</v>
      </c>
      <c r="E23" s="48">
        <f>$D$23*$E$8</f>
        <v>636.9</v>
      </c>
      <c r="F23" s="51">
        <f>$D$23*$K$8</f>
        <v>486.19999999999993</v>
      </c>
      <c r="G23" s="3"/>
      <c r="H23" s="3"/>
      <c r="I23" s="3"/>
      <c r="J23" s="3"/>
      <c r="K23" s="3"/>
      <c r="L23" s="3"/>
      <c r="M23" s="3"/>
      <c r="N23" s="3"/>
      <c r="O23" s="3"/>
      <c r="P23" s="3"/>
      <c r="Q23" s="3"/>
      <c r="R23" s="3"/>
      <c r="S23" s="3"/>
    </row>
    <row r="24" spans="1:19" ht="19.5" thickBot="1" x14ac:dyDescent="0.35">
      <c r="A24" s="3"/>
      <c r="B24" s="46" t="str">
        <f>B9</f>
        <v>Upsell 2</v>
      </c>
      <c r="C24" s="46" t="str">
        <f>C9</f>
        <v>Product 3</v>
      </c>
      <c r="D24" s="63">
        <f>$D$22*$D$9</f>
        <v>26</v>
      </c>
      <c r="E24" s="48">
        <f>$D$24*$E$9</f>
        <v>1038.7</v>
      </c>
      <c r="F24" s="51">
        <f>$D$24*$K$9</f>
        <v>737.62</v>
      </c>
      <c r="G24" s="3"/>
      <c r="H24" s="3"/>
      <c r="I24" s="3"/>
      <c r="J24" s="3"/>
      <c r="K24" s="3"/>
      <c r="L24" s="3"/>
      <c r="M24" s="3"/>
      <c r="N24" s="3"/>
      <c r="O24" s="3"/>
      <c r="P24" s="3"/>
      <c r="Q24" s="3"/>
      <c r="R24" s="3"/>
      <c r="S24" s="3"/>
    </row>
    <row r="25" spans="1:19" ht="19.5" thickBot="1" x14ac:dyDescent="0.35">
      <c r="A25" s="3"/>
      <c r="B25" s="46" t="str">
        <f>B10</f>
        <v>Upsell 3</v>
      </c>
      <c r="C25" s="46" t="str">
        <f>C10</f>
        <v>Product 4</v>
      </c>
      <c r="D25" s="63">
        <f>$D$22*$D$10</f>
        <v>3</v>
      </c>
      <c r="E25" s="48">
        <f>$D$25*$E$10</f>
        <v>239.85000000000002</v>
      </c>
      <c r="F25" s="51">
        <f>D25*K10</f>
        <v>177.60000000000002</v>
      </c>
      <c r="G25" s="3"/>
      <c r="H25" s="3"/>
      <c r="I25" s="3"/>
      <c r="J25" s="3"/>
      <c r="K25" s="3"/>
      <c r="L25" s="3"/>
      <c r="M25" s="3"/>
      <c r="N25" s="3"/>
      <c r="O25" s="3"/>
      <c r="P25" s="3"/>
      <c r="Q25" s="3"/>
      <c r="R25" s="3"/>
      <c r="S25" s="3"/>
    </row>
    <row r="26" spans="1:19" ht="19.5" thickBot="1" x14ac:dyDescent="0.35">
      <c r="A26" s="3"/>
      <c r="B26" s="11"/>
      <c r="C26" s="11"/>
      <c r="D26" s="17" t="s">
        <v>40</v>
      </c>
      <c r="E26" s="48">
        <f>SUM(E22:E25)</f>
        <v>2910.45</v>
      </c>
      <c r="F26" s="51">
        <f>SUM(F22:F25)</f>
        <v>1689.4199999999996</v>
      </c>
      <c r="G26" s="3"/>
      <c r="H26" s="3"/>
      <c r="I26" s="3"/>
      <c r="J26" s="3"/>
      <c r="K26" s="3"/>
      <c r="L26" s="3"/>
      <c r="M26" s="3"/>
      <c r="N26" s="3"/>
      <c r="O26" s="3"/>
      <c r="P26" s="3"/>
      <c r="Q26" s="3"/>
      <c r="R26" s="3"/>
      <c r="S26" s="3"/>
    </row>
    <row r="27" spans="1:19" x14ac:dyDescent="0.3">
      <c r="A27" s="3"/>
      <c r="B27" s="3"/>
      <c r="C27" s="3"/>
      <c r="D27" s="3"/>
      <c r="E27" s="3"/>
      <c r="F27" s="3"/>
      <c r="G27" s="3"/>
      <c r="H27" s="3"/>
      <c r="I27" s="3"/>
      <c r="J27" s="3"/>
      <c r="K27" s="3"/>
      <c r="L27" s="3"/>
      <c r="M27" s="3"/>
      <c r="N27" s="3"/>
      <c r="O27" s="3"/>
      <c r="P27" s="3"/>
      <c r="Q27" s="3"/>
      <c r="R27" s="3"/>
      <c r="S27" s="3"/>
    </row>
    <row r="28" spans="1:19" ht="19.5" thickBot="1" x14ac:dyDescent="0.35">
      <c r="A28" s="3"/>
      <c r="B28" s="3"/>
      <c r="C28" s="3"/>
      <c r="D28" s="3"/>
      <c r="E28" s="3"/>
      <c r="F28" s="3"/>
      <c r="G28" s="3"/>
      <c r="H28" s="3"/>
      <c r="I28" s="3"/>
      <c r="J28" s="3"/>
      <c r="K28" s="3"/>
      <c r="L28" s="3"/>
      <c r="M28" s="3"/>
      <c r="N28" s="3"/>
      <c r="O28" s="3"/>
      <c r="P28" s="3"/>
      <c r="Q28" s="3"/>
      <c r="R28" s="3"/>
      <c r="S28" s="3"/>
    </row>
    <row r="29" spans="1:19" ht="24" thickBot="1" x14ac:dyDescent="0.4">
      <c r="A29" s="3"/>
      <c r="B29" s="7" t="s">
        <v>21</v>
      </c>
      <c r="C29" s="8"/>
      <c r="D29" s="8"/>
      <c r="E29" s="9"/>
      <c r="H29" s="3"/>
      <c r="I29" s="3"/>
      <c r="J29" s="3"/>
      <c r="K29" s="3"/>
      <c r="L29" s="3"/>
      <c r="M29" s="3"/>
      <c r="N29" s="3"/>
      <c r="O29" s="3"/>
      <c r="P29" s="3"/>
      <c r="Q29" s="3"/>
      <c r="R29" s="3"/>
      <c r="S29" s="3"/>
    </row>
    <row r="30" spans="1:19" ht="19.5" thickBot="1" x14ac:dyDescent="0.35">
      <c r="A30" s="3"/>
      <c r="B30" s="16"/>
      <c r="C30" s="10"/>
      <c r="D30" s="17" t="s">
        <v>17</v>
      </c>
      <c r="E30" s="42">
        <f>F26/F16</f>
        <v>2.1962459999999995</v>
      </c>
      <c r="H30" s="3"/>
      <c r="I30" s="3"/>
      <c r="J30" s="3"/>
      <c r="K30" s="3"/>
      <c r="L30" s="3"/>
      <c r="M30" s="3"/>
      <c r="N30" s="3"/>
      <c r="O30" s="3"/>
      <c r="P30" s="3"/>
      <c r="Q30" s="3"/>
      <c r="R30" s="3"/>
      <c r="S30" s="3"/>
    </row>
    <row r="31" spans="1:19" ht="19.5" thickBot="1" x14ac:dyDescent="0.35">
      <c r="A31" s="3"/>
      <c r="B31" s="16"/>
      <c r="C31" s="10"/>
      <c r="D31" s="17" t="s">
        <v>16</v>
      </c>
      <c r="E31" s="42">
        <f>F26/($H$16/1000)</f>
        <v>98.61144539999998</v>
      </c>
      <c r="H31" s="3"/>
      <c r="I31" s="3"/>
      <c r="J31" s="3"/>
      <c r="K31" s="3"/>
      <c r="L31" s="3"/>
      <c r="M31" s="3"/>
      <c r="N31" s="3"/>
      <c r="O31" s="3"/>
      <c r="P31" s="3"/>
      <c r="Q31" s="3"/>
      <c r="R31" s="3"/>
      <c r="S31" s="3"/>
    </row>
    <row r="32" spans="1:19" ht="19.5" thickBot="1" x14ac:dyDescent="0.35">
      <c r="A32" s="3"/>
      <c r="B32" s="12"/>
      <c r="C32" s="13"/>
      <c r="D32" s="18" t="s">
        <v>18</v>
      </c>
      <c r="E32" s="42">
        <f>F26/D22</f>
        <v>16.894199999999998</v>
      </c>
      <c r="H32" s="3"/>
      <c r="I32" s="3"/>
      <c r="J32" s="3"/>
      <c r="K32" s="3"/>
      <c r="L32" s="3"/>
      <c r="M32" s="3"/>
      <c r="N32" s="3"/>
      <c r="O32" s="3"/>
      <c r="P32" s="3"/>
      <c r="Q32" s="3"/>
      <c r="R32" s="3"/>
      <c r="S32" s="3"/>
    </row>
    <row r="33" spans="1:19" x14ac:dyDescent="0.3">
      <c r="A33" s="3"/>
      <c r="B33" s="10"/>
      <c r="C33" s="10"/>
      <c r="D33" s="3"/>
      <c r="E33" s="3"/>
      <c r="F33" s="3"/>
      <c r="G33" s="3"/>
      <c r="H33" s="3"/>
      <c r="I33" s="3"/>
      <c r="J33" s="3"/>
      <c r="K33" s="3"/>
      <c r="L33" s="3"/>
      <c r="M33" s="3"/>
      <c r="N33" s="3"/>
      <c r="O33" s="3"/>
      <c r="P33" s="3"/>
      <c r="Q33" s="3"/>
      <c r="R33" s="3"/>
      <c r="S33" s="3"/>
    </row>
    <row r="34" spans="1:19" x14ac:dyDescent="0.3">
      <c r="A34" s="3"/>
      <c r="B34" s="10"/>
      <c r="C34" s="10"/>
      <c r="E34" s="3"/>
      <c r="F34" s="3"/>
      <c r="G34" s="3"/>
      <c r="H34" s="3"/>
      <c r="I34" s="3"/>
      <c r="J34" s="3"/>
      <c r="K34" s="3"/>
      <c r="L34" s="3"/>
      <c r="M34" s="3"/>
      <c r="N34" s="3"/>
      <c r="O34" s="3"/>
      <c r="P34" s="3"/>
      <c r="Q34" s="3"/>
      <c r="R34" s="3"/>
      <c r="S34" s="3"/>
    </row>
    <row r="35" spans="1:19" x14ac:dyDescent="0.3">
      <c r="A35" s="3"/>
      <c r="E35" s="3"/>
      <c r="F35" s="3"/>
      <c r="G35" s="3"/>
      <c r="H35" s="3"/>
      <c r="I35" s="3"/>
      <c r="J35" s="3"/>
      <c r="K35" s="3"/>
      <c r="L35" s="3"/>
      <c r="M35" s="3"/>
      <c r="N35" s="3"/>
      <c r="O35" s="3"/>
      <c r="P35" s="3"/>
      <c r="Q35" s="3"/>
      <c r="R35" s="3"/>
      <c r="S35" s="3"/>
    </row>
    <row r="36" spans="1:19" x14ac:dyDescent="0.3">
      <c r="A36" s="3"/>
      <c r="B36" s="3" t="s">
        <v>24</v>
      </c>
      <c r="C36" s="3"/>
      <c r="D36" s="3"/>
      <c r="E36" s="3"/>
      <c r="F36" s="3"/>
      <c r="G36" s="3"/>
      <c r="H36" s="3"/>
      <c r="I36" s="3"/>
      <c r="J36" s="3"/>
      <c r="K36" s="3"/>
      <c r="L36" s="3"/>
      <c r="M36" s="3"/>
      <c r="N36" s="3"/>
      <c r="O36" s="3"/>
      <c r="P36" s="3"/>
      <c r="Q36" s="3"/>
      <c r="R36" s="3"/>
      <c r="S36" s="3"/>
    </row>
    <row r="37" spans="1:19" x14ac:dyDescent="0.3">
      <c r="A37" s="3"/>
      <c r="B37" s="3"/>
      <c r="C37" s="3"/>
      <c r="D37" s="3"/>
      <c r="E37" s="3"/>
      <c r="F37" s="3"/>
      <c r="G37" s="3"/>
      <c r="H37" s="3"/>
      <c r="I37" s="3"/>
      <c r="J37" s="3"/>
      <c r="K37" s="3"/>
      <c r="L37" s="3"/>
      <c r="M37" s="3"/>
      <c r="N37" s="3"/>
      <c r="O37" s="3"/>
      <c r="P37" s="3"/>
      <c r="Q37" s="3"/>
      <c r="R37" s="3"/>
      <c r="S37" s="3"/>
    </row>
    <row r="38" spans="1:19" x14ac:dyDescent="0.3">
      <c r="A38" s="3"/>
      <c r="C38" s="3"/>
      <c r="D38" s="3"/>
      <c r="E38" s="3"/>
      <c r="F38" s="3"/>
      <c r="G38" s="3"/>
      <c r="H38" s="3"/>
      <c r="I38" s="3"/>
      <c r="J38" s="3"/>
      <c r="K38" s="3"/>
      <c r="L38" s="3"/>
      <c r="M38" s="3"/>
      <c r="N38" s="3"/>
      <c r="O38" s="3"/>
      <c r="P38" s="3"/>
      <c r="Q38" s="3"/>
      <c r="R38" s="3"/>
      <c r="S38" s="3"/>
    </row>
    <row r="39" spans="1:19" x14ac:dyDescent="0.3">
      <c r="A39" s="3"/>
      <c r="B39" s="3"/>
      <c r="C39" s="3"/>
      <c r="D39" s="3"/>
      <c r="E39" s="3"/>
      <c r="F39" s="3"/>
      <c r="G39" s="3"/>
      <c r="H39" s="3"/>
      <c r="I39" s="3"/>
      <c r="J39" s="3"/>
      <c r="K39" s="3"/>
      <c r="L39" s="3"/>
      <c r="M39" s="3"/>
      <c r="N39" s="3"/>
      <c r="O39" s="3"/>
      <c r="P39" s="3"/>
      <c r="Q39" s="3"/>
      <c r="R39" s="3"/>
      <c r="S39" s="3"/>
    </row>
    <row r="40" spans="1:19" x14ac:dyDescent="0.3">
      <c r="A40" s="3"/>
      <c r="B40" s="3"/>
      <c r="C40" s="3"/>
      <c r="D40" s="3"/>
      <c r="E40" s="3"/>
      <c r="F40" s="3"/>
      <c r="G40" s="3"/>
      <c r="H40" s="3"/>
      <c r="I40" s="3"/>
      <c r="J40" s="3"/>
      <c r="K40" s="3"/>
      <c r="L40" s="3"/>
      <c r="M40" s="3"/>
      <c r="N40" s="3"/>
      <c r="O40" s="3"/>
      <c r="P40" s="3"/>
      <c r="Q40" s="3"/>
      <c r="R40" s="3"/>
      <c r="S40" s="3"/>
    </row>
    <row r="41" spans="1:19" x14ac:dyDescent="0.3">
      <c r="A41" s="3"/>
      <c r="B41" s="3"/>
      <c r="C41" s="3"/>
      <c r="D41" s="3"/>
      <c r="E41" s="3"/>
      <c r="F41" s="3"/>
      <c r="G41" s="3"/>
      <c r="H41" s="3"/>
      <c r="I41" s="3"/>
      <c r="J41" s="3"/>
      <c r="K41" s="3"/>
      <c r="L41" s="3"/>
      <c r="M41" s="3"/>
      <c r="N41" s="3"/>
      <c r="O41" s="3"/>
      <c r="P41" s="3"/>
      <c r="Q41" s="3"/>
      <c r="R41" s="3"/>
      <c r="S41" s="3"/>
    </row>
    <row r="42" spans="1:19" x14ac:dyDescent="0.3">
      <c r="A42" s="3"/>
      <c r="B42" s="3"/>
      <c r="C42" s="3"/>
      <c r="D42" s="3"/>
      <c r="E42" s="3"/>
      <c r="F42" s="3"/>
      <c r="G42" s="3"/>
      <c r="H42" s="3"/>
      <c r="I42" s="3"/>
      <c r="J42" s="3"/>
      <c r="K42" s="3"/>
      <c r="L42" s="3"/>
      <c r="M42" s="3"/>
      <c r="N42" s="3"/>
      <c r="O42" s="3"/>
      <c r="P42" s="3"/>
      <c r="Q42" s="3"/>
      <c r="R42" s="3"/>
      <c r="S42" s="3"/>
    </row>
    <row r="43" spans="1:19" x14ac:dyDescent="0.3">
      <c r="A43" s="3"/>
      <c r="B43" s="3"/>
      <c r="C43" s="3"/>
      <c r="D43" s="3"/>
      <c r="E43" s="3"/>
      <c r="F43" s="3"/>
      <c r="G43" s="3"/>
      <c r="H43" s="3"/>
      <c r="I43" s="3"/>
      <c r="J43" s="3"/>
      <c r="K43" s="3"/>
      <c r="L43" s="3"/>
      <c r="M43" s="3"/>
      <c r="N43" s="3"/>
      <c r="O43" s="3"/>
      <c r="P43" s="3"/>
      <c r="Q43" s="3"/>
      <c r="R43" s="3"/>
      <c r="S43" s="3"/>
    </row>
  </sheetData>
  <sheetProtection algorithmName="SHA-512" hashValue="OUUS6ZcjhU3LISDOeaX1cM/AlRbEGhLPRgGtJnZnrPJT0bDebbdCX7EwrMLcScfK2T0D0DofF2CCCs5yEOgHTg==" saltValue="tw6/f8CHOvD1BCrK6fhvyA==" spinCount="100000" sheet="1" objects="1" scenarios="1" selectLockedCells="1"/>
  <conditionalFormatting sqref="K7:K10">
    <cfRule type="cellIs" dxfId="17" priority="23" operator="lessThan">
      <formula>0</formula>
    </cfRule>
    <cfRule type="cellIs" dxfId="16" priority="24" operator="greaterThan">
      <formula>0</formula>
    </cfRule>
  </conditionalFormatting>
  <conditionalFormatting sqref="E30">
    <cfRule type="cellIs" dxfId="15" priority="21" operator="lessThan">
      <formula>0</formula>
    </cfRule>
    <cfRule type="cellIs" dxfId="14" priority="22" operator="greaterThan">
      <formula>0</formula>
    </cfRule>
  </conditionalFormatting>
  <conditionalFormatting sqref="E31">
    <cfRule type="cellIs" dxfId="13" priority="19" operator="lessThan">
      <formula>0</formula>
    </cfRule>
    <cfRule type="cellIs" dxfId="12" priority="20" operator="greaterThan">
      <formula>0</formula>
    </cfRule>
  </conditionalFormatting>
  <conditionalFormatting sqref="E32">
    <cfRule type="cellIs" dxfId="11" priority="17" operator="lessThan">
      <formula>0</formula>
    </cfRule>
    <cfRule type="cellIs" dxfId="10" priority="18" operator="greaterThan">
      <formula>0</formula>
    </cfRule>
  </conditionalFormatting>
  <conditionalFormatting sqref="F22">
    <cfRule type="cellIs" dxfId="9" priority="9" operator="lessThan">
      <formula>0</formula>
    </cfRule>
    <cfRule type="cellIs" dxfId="8" priority="10" operator="greaterThan">
      <formula>0</formula>
    </cfRule>
  </conditionalFormatting>
  <conditionalFormatting sqref="F23">
    <cfRule type="cellIs" dxfId="7" priority="7" operator="lessThan">
      <formula>0</formula>
    </cfRule>
    <cfRule type="cellIs" dxfId="6" priority="8" operator="greaterThan">
      <formula>0</formula>
    </cfRule>
  </conditionalFormatting>
  <conditionalFormatting sqref="F24">
    <cfRule type="cellIs" dxfId="5" priority="5" operator="lessThan">
      <formula>0</formula>
    </cfRule>
    <cfRule type="cellIs" dxfId="4" priority="6" operator="greaterThan">
      <formula>0</formula>
    </cfRule>
  </conditionalFormatting>
  <conditionalFormatting sqref="F25">
    <cfRule type="cellIs" dxfId="3" priority="3" operator="lessThan">
      <formula>0</formula>
    </cfRule>
    <cfRule type="cellIs" dxfId="2" priority="4" operator="greaterThan">
      <formula>0</formula>
    </cfRule>
  </conditionalFormatting>
  <conditionalFormatting sqref="F26">
    <cfRule type="cellIs" dxfId="1" priority="1" operator="lessThan">
      <formula>0</formula>
    </cfRule>
    <cfRule type="cellIs" dxfId="0" priority="2" operator="greaterThan">
      <formula>0</formula>
    </cfRule>
  </conditionalFormatting>
  <pageMargins left="0.7" right="0.7" top="0.75" bottom="0.75" header="0.3" footer="0.3"/>
  <pageSetup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Single Product</vt:lpstr>
      <vt:lpstr>Linear Sales Funnel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2016-06-03T23:28:40Z</dcterms:created>
  <dcterms:modified xsi:type="dcterms:W3CDTF">2016-06-04T18:00:27Z</dcterms:modified>
</cp:coreProperties>
</file>