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K:\Listbuilding Engine\Calculators\"/>
    </mc:Choice>
  </mc:AlternateContent>
  <bookViews>
    <workbookView xWindow="0" yWindow="0" windowWidth="28800" windowHeight="12210"/>
  </bookViews>
  <sheets>
    <sheet name="Tripwire Funnel With Squeeze" sheetId="1" r:id="rId1"/>
    <sheet name="Product Funnel" sheetId="2" r:id="rId2"/>
    <sheet name="Product Listing Pag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3" l="1"/>
  <c r="D24" i="3"/>
  <c r="D23" i="3"/>
  <c r="T23" i="3"/>
  <c r="G22" i="3"/>
  <c r="G24" i="3" s="1"/>
  <c r="D22" i="3"/>
  <c r="F21" i="3"/>
  <c r="L8" i="3"/>
  <c r="H23" i="2"/>
  <c r="G23" i="2"/>
  <c r="D24" i="2"/>
  <c r="K23" i="2"/>
  <c r="D23" i="2"/>
  <c r="P22" i="2"/>
  <c r="P23" i="2" s="1"/>
  <c r="T23" i="2" s="1"/>
  <c r="P24" i="2" s="1"/>
  <c r="M22" i="2"/>
  <c r="M23" i="2" s="1"/>
  <c r="Q23" i="2" s="1"/>
  <c r="M24" i="2" s="1"/>
  <c r="J22" i="2"/>
  <c r="J23" i="2" s="1"/>
  <c r="N23" i="2" s="1"/>
  <c r="G22" i="2"/>
  <c r="G24" i="2" s="1"/>
  <c r="D22" i="2"/>
  <c r="O21" i="2"/>
  <c r="L21" i="2"/>
  <c r="I21" i="2"/>
  <c r="F21" i="2"/>
  <c r="N11" i="2"/>
  <c r="P11" i="2" s="1"/>
  <c r="L11" i="2"/>
  <c r="N10" i="2"/>
  <c r="P10" i="2" s="1"/>
  <c r="L10" i="2"/>
  <c r="N9" i="2"/>
  <c r="L9" i="2"/>
  <c r="S8" i="2"/>
  <c r="N8" i="2"/>
  <c r="P8" i="2" s="1"/>
  <c r="L8" i="2"/>
  <c r="S10" i="1"/>
  <c r="S24" i="1"/>
  <c r="P24" i="1"/>
  <c r="M24" i="1"/>
  <c r="K23" i="1"/>
  <c r="H23" i="1"/>
  <c r="S8" i="1"/>
  <c r="S22" i="1"/>
  <c r="S23" i="1" s="1"/>
  <c r="T23" i="1" s="1"/>
  <c r="P23" i="1"/>
  <c r="Q23" i="1" s="1"/>
  <c r="P22" i="1"/>
  <c r="M22" i="1"/>
  <c r="M23" i="1" s="1"/>
  <c r="N23" i="1" s="1"/>
  <c r="J23" i="1"/>
  <c r="J22" i="1"/>
  <c r="J24" i="1" s="1"/>
  <c r="G24" i="1"/>
  <c r="G22" i="1"/>
  <c r="G23" i="1" s="1"/>
  <c r="D24" i="1"/>
  <c r="D23" i="1"/>
  <c r="D22" i="1"/>
  <c r="P10" i="1"/>
  <c r="P9" i="1"/>
  <c r="P8" i="1"/>
  <c r="N11" i="1"/>
  <c r="N12" i="1" s="1"/>
  <c r="S9" i="1" s="1"/>
  <c r="N10" i="1"/>
  <c r="N9" i="1"/>
  <c r="N8" i="1"/>
  <c r="R21" i="1"/>
  <c r="O21" i="1"/>
  <c r="L21" i="1"/>
  <c r="F21" i="1"/>
  <c r="I21" i="1"/>
  <c r="L11" i="1"/>
  <c r="L10" i="1"/>
  <c r="L9" i="1"/>
  <c r="L8" i="1"/>
  <c r="G23" i="3" l="1"/>
  <c r="L12" i="3"/>
  <c r="L11" i="3"/>
  <c r="N12" i="2"/>
  <c r="S9" i="2" s="1"/>
  <c r="S10" i="2"/>
  <c r="S12" i="2"/>
  <c r="J24" i="2"/>
  <c r="S11" i="2"/>
  <c r="P9" i="2"/>
  <c r="P11" i="1"/>
  <c r="S11" i="1"/>
  <c r="S12" i="1"/>
  <c r="L10" i="3" l="1"/>
</calcChain>
</file>

<file path=xl/sharedStrings.xml><?xml version="1.0" encoding="utf-8"?>
<sst xmlns="http://schemas.openxmlformats.org/spreadsheetml/2006/main" count="134" uniqueCount="50">
  <si>
    <t>Conversion Metrics Calculator</t>
  </si>
  <si>
    <t>Ad Data</t>
  </si>
  <si>
    <t>Total Cost:</t>
  </si>
  <si>
    <t>Clicks:</t>
  </si>
  <si>
    <t>Impressions:</t>
  </si>
  <si>
    <t>Product Data</t>
  </si>
  <si>
    <t>Sale Price</t>
  </si>
  <si>
    <t>Upsell 1</t>
  </si>
  <si>
    <t>Upsell 2</t>
  </si>
  <si>
    <t>Upsell 3</t>
  </si>
  <si>
    <t>Product Name</t>
  </si>
  <si>
    <t>Product Type</t>
  </si>
  <si>
    <t>Tripwire</t>
  </si>
  <si>
    <t>Squeeze</t>
  </si>
  <si>
    <t>Product 1</t>
  </si>
  <si>
    <t>Product 2</t>
  </si>
  <si>
    <t>Product 3</t>
  </si>
  <si>
    <t>Product 4</t>
  </si>
  <si>
    <t>Tripwire Funnel With Squeeze Page</t>
  </si>
  <si>
    <t>Coupon</t>
  </si>
  <si>
    <t>Total Ad Cost:</t>
  </si>
  <si>
    <t>Funnel Flow Metrics</t>
  </si>
  <si>
    <t>Ad CTR:</t>
  </si>
  <si>
    <t># Of Leads:</t>
  </si>
  <si>
    <t>Cost Per Lead:</t>
  </si>
  <si>
    <t>Cost Per Click:</t>
  </si>
  <si>
    <t>Cost Per Sale:</t>
  </si>
  <si>
    <t># Of Sales:</t>
  </si>
  <si>
    <t># Of Clicks:</t>
  </si>
  <si>
    <t>Funnel Total:</t>
  </si>
  <si>
    <t>Earnings Per Visitor</t>
  </si>
  <si>
    <t>Conversion Rate:</t>
  </si>
  <si>
    <t>Sales Data</t>
  </si>
  <si>
    <t>Funnel Performance</t>
  </si>
  <si>
    <t>Statistics</t>
  </si>
  <si>
    <t>Funnel Profit:</t>
  </si>
  <si>
    <t>EPC:</t>
  </si>
  <si>
    <t>Total Sales:</t>
  </si>
  <si>
    <t>Number Of Optins/Sales</t>
  </si>
  <si>
    <t>Gross Sales (Revenue)</t>
  </si>
  <si>
    <t>Campaign Name - Ad Set Name - Ad Name</t>
  </si>
  <si>
    <t>Funnel ACV:</t>
  </si>
  <si>
    <t>Funnel ACV*:</t>
  </si>
  <si>
    <t>*Average customer value for entire funnel</t>
  </si>
  <si>
    <t>ACV**:</t>
  </si>
  <si>
    <t>**Average customer value if this was the ONLY upsell.</t>
  </si>
  <si>
    <t>Copyright © BuildGrowScale.com. All Rights Reserved.</t>
  </si>
  <si>
    <t>Front End</t>
  </si>
  <si>
    <t>Product Funnel With 3 Linear Upsells</t>
  </si>
  <si>
    <t>Paid Ad To Product Details/Listing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</si>
</sst>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4"/>
      <color theme="1"/>
      <name val="Calibri"/>
      <family val="2"/>
    </font>
    <font>
      <sz val="14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1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0" xfId="0" applyFont="1" applyFill="1" applyBorder="1" applyAlignment="1">
      <alignment horizontal="center" wrapText="1"/>
    </xf>
    <xf numFmtId="0" fontId="3" fillId="3" borderId="7" xfId="0" applyFont="1" applyFill="1" applyBorder="1"/>
    <xf numFmtId="0" fontId="3" fillId="3" borderId="9" xfId="0" applyFont="1" applyFill="1" applyBorder="1"/>
    <xf numFmtId="0" fontId="5" fillId="3" borderId="0" xfId="0" applyFont="1" applyFill="1" applyBorder="1"/>
    <xf numFmtId="44" fontId="4" fillId="3" borderId="0" xfId="2" applyFont="1" applyFill="1" applyBorder="1"/>
    <xf numFmtId="0" fontId="4" fillId="3" borderId="0" xfId="0" applyFont="1" applyFill="1" applyBorder="1"/>
    <xf numFmtId="0" fontId="4" fillId="3" borderId="5" xfId="0" applyFont="1" applyFill="1" applyBorder="1" applyAlignment="1">
      <alignment horizontal="center"/>
    </xf>
    <xf numFmtId="0" fontId="3" fillId="3" borderId="0" xfId="0" applyFont="1" applyFill="1" applyBorder="1"/>
    <xf numFmtId="0" fontId="4" fillId="3" borderId="9" xfId="0" applyFont="1" applyFill="1" applyBorder="1" applyAlignment="1">
      <alignment horizontal="center" wrapText="1"/>
    </xf>
    <xf numFmtId="0" fontId="3" fillId="3" borderId="11" xfId="0" applyFont="1" applyFill="1" applyBorder="1"/>
    <xf numFmtId="0" fontId="4" fillId="3" borderId="11" xfId="0" applyFont="1" applyFill="1" applyBorder="1" applyAlignment="1" applyProtection="1">
      <alignment horizontal="center" wrapText="1"/>
    </xf>
    <xf numFmtId="0" fontId="5" fillId="6" borderId="12" xfId="0" applyFont="1" applyFill="1" applyBorder="1"/>
    <xf numFmtId="0" fontId="5" fillId="6" borderId="13" xfId="0" applyFont="1" applyFill="1" applyBorder="1"/>
    <xf numFmtId="0" fontId="3" fillId="6" borderId="2" xfId="0" applyFont="1" applyFill="1" applyBorder="1"/>
    <xf numFmtId="0" fontId="4" fillId="3" borderId="1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3" fillId="3" borderId="8" xfId="0" applyFont="1" applyFill="1" applyBorder="1"/>
    <xf numFmtId="0" fontId="3" fillId="3" borderId="10" xfId="0" applyFont="1" applyFill="1" applyBorder="1"/>
    <xf numFmtId="0" fontId="3" fillId="6" borderId="13" xfId="0" applyFont="1" applyFill="1" applyBorder="1"/>
    <xf numFmtId="0" fontId="4" fillId="3" borderId="9" xfId="0" applyFont="1" applyFill="1" applyBorder="1"/>
    <xf numFmtId="0" fontId="5" fillId="6" borderId="2" xfId="0" applyFont="1" applyFill="1" applyBorder="1"/>
    <xf numFmtId="0" fontId="3" fillId="5" borderId="5" xfId="0" applyFont="1" applyFill="1" applyBorder="1"/>
    <xf numFmtId="0" fontId="4" fillId="3" borderId="0" xfId="0" applyFont="1" applyFill="1" applyBorder="1" applyAlignment="1">
      <alignment horizontal="right"/>
    </xf>
    <xf numFmtId="2" fontId="6" fillId="3" borderId="0" xfId="0" applyNumberFormat="1" applyFont="1" applyFill="1" applyBorder="1"/>
    <xf numFmtId="2" fontId="6" fillId="3" borderId="8" xfId="0" applyNumberFormat="1" applyFont="1" applyFill="1" applyBorder="1"/>
    <xf numFmtId="44" fontId="3" fillId="3" borderId="0" xfId="0" applyNumberFormat="1" applyFont="1" applyFill="1"/>
    <xf numFmtId="0" fontId="4" fillId="4" borderId="9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44" fontId="4" fillId="4" borderId="1" xfId="2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wrapText="1"/>
      <protection locked="0"/>
    </xf>
    <xf numFmtId="0" fontId="0" fillId="4" borderId="10" xfId="0" applyFill="1" applyBorder="1" applyAlignment="1" applyProtection="1">
      <alignment horizontal="center" wrapText="1"/>
      <protection locked="0"/>
    </xf>
    <xf numFmtId="167" fontId="4" fillId="4" borderId="1" xfId="1" applyNumberFormat="1" applyFont="1" applyFill="1" applyBorder="1" applyProtection="1">
      <protection locked="0"/>
    </xf>
    <xf numFmtId="0" fontId="5" fillId="6" borderId="12" xfId="0" applyFont="1" applyFill="1" applyBorder="1" applyProtection="1">
      <protection hidden="1"/>
    </xf>
    <xf numFmtId="0" fontId="5" fillId="6" borderId="13" xfId="0" applyFont="1" applyFill="1" applyBorder="1" applyProtection="1">
      <protection hidden="1"/>
    </xf>
    <xf numFmtId="0" fontId="3" fillId="6" borderId="13" xfId="0" applyFont="1" applyFill="1" applyBorder="1" applyProtection="1">
      <protection hidden="1"/>
    </xf>
    <xf numFmtId="0" fontId="3" fillId="6" borderId="2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4" fillId="3" borderId="7" xfId="0" applyFont="1" applyFill="1" applyBorder="1" applyAlignment="1" applyProtection="1">
      <alignment horizontal="center" wrapText="1"/>
      <protection hidden="1"/>
    </xf>
    <xf numFmtId="0" fontId="3" fillId="3" borderId="0" xfId="0" applyFont="1" applyFill="1" applyBorder="1" applyProtection="1">
      <protection hidden="1"/>
    </xf>
    <xf numFmtId="0" fontId="4" fillId="3" borderId="0" xfId="0" applyFont="1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protection hidden="1"/>
    </xf>
    <xf numFmtId="0" fontId="4" fillId="3" borderId="8" xfId="0" applyFont="1" applyFill="1" applyBorder="1" applyAlignment="1" applyProtection="1">
      <alignment horizontal="center" wrapText="1"/>
      <protection hidden="1"/>
    </xf>
    <xf numFmtId="0" fontId="4" fillId="3" borderId="9" xfId="0" applyFont="1" applyFill="1" applyBorder="1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10" xfId="0" applyBorder="1" applyAlignment="1" applyProtection="1"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protection hidden="1"/>
    </xf>
    <xf numFmtId="44" fontId="4" fillId="3" borderId="12" xfId="0" applyNumberFormat="1" applyFont="1" applyFill="1" applyBorder="1" applyAlignment="1" applyProtection="1">
      <protection hidden="1"/>
    </xf>
    <xf numFmtId="44" fontId="4" fillId="3" borderId="1" xfId="2" applyFont="1" applyFill="1" applyBorder="1" applyProtection="1">
      <protection hidden="1"/>
    </xf>
    <xf numFmtId="0" fontId="4" fillId="3" borderId="7" xfId="0" applyFont="1" applyFill="1" applyBorder="1" applyAlignment="1" applyProtection="1">
      <alignment horizontal="right"/>
      <protection hidden="1"/>
    </xf>
    <xf numFmtId="44" fontId="4" fillId="3" borderId="9" xfId="0" applyNumberFormat="1" applyFont="1" applyFill="1" applyBorder="1" applyAlignment="1" applyProtection="1">
      <alignment horizontal="center"/>
      <protection hidden="1"/>
    </xf>
    <xf numFmtId="44" fontId="4" fillId="3" borderId="1" xfId="0" applyNumberFormat="1" applyFont="1" applyFill="1" applyBorder="1" applyProtection="1">
      <protection hidden="1"/>
    </xf>
    <xf numFmtId="44" fontId="4" fillId="3" borderId="12" xfId="0" applyNumberFormat="1" applyFont="1" applyFill="1" applyBorder="1" applyAlignment="1" applyProtection="1">
      <alignment horizontal="center"/>
      <protection hidden="1"/>
    </xf>
    <xf numFmtId="44" fontId="4" fillId="3" borderId="12" xfId="2" applyFont="1" applyFill="1" applyBorder="1" applyAlignment="1" applyProtection="1">
      <alignment horizontal="center"/>
      <protection hidden="1"/>
    </xf>
    <xf numFmtId="44" fontId="0" fillId="0" borderId="2" xfId="2" applyFont="1" applyBorder="1" applyAlignment="1" applyProtection="1">
      <protection hidden="1"/>
    </xf>
    <xf numFmtId="0" fontId="4" fillId="3" borderId="12" xfId="0" applyFont="1" applyFill="1" applyBorder="1" applyAlignment="1" applyProtection="1">
      <alignment horizontal="right"/>
      <protection hidden="1"/>
    </xf>
    <xf numFmtId="44" fontId="7" fillId="2" borderId="12" xfId="4" applyNumberFormat="1" applyFont="1" applyBorder="1" applyAlignment="1" applyProtection="1">
      <protection hidden="1"/>
    </xf>
    <xf numFmtId="0" fontId="7" fillId="2" borderId="2" xfId="4" applyFont="1" applyBorder="1" applyAlignment="1" applyProtection="1">
      <protection hidden="1"/>
    </xf>
    <xf numFmtId="0" fontId="4" fillId="5" borderId="1" xfId="0" applyFont="1" applyFill="1" applyBorder="1" applyProtection="1">
      <protection hidden="1"/>
    </xf>
    <xf numFmtId="0" fontId="4" fillId="3" borderId="9" xfId="0" applyFont="1" applyFill="1" applyBorder="1" applyAlignment="1" applyProtection="1">
      <alignment horizontal="right"/>
      <protection hidden="1"/>
    </xf>
    <xf numFmtId="0" fontId="5" fillId="6" borderId="12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right"/>
      <protection hidden="1"/>
    </xf>
    <xf numFmtId="167" fontId="4" fillId="3" borderId="2" xfId="1" applyNumberFormat="1" applyFont="1" applyFill="1" applyBorder="1" applyProtection="1">
      <protection hidden="1"/>
    </xf>
    <xf numFmtId="0" fontId="4" fillId="3" borderId="0" xfId="0" quotePrefix="1" applyFont="1" applyFill="1" applyBorder="1" applyProtection="1">
      <protection hidden="1"/>
    </xf>
    <xf numFmtId="0" fontId="4" fillId="3" borderId="6" xfId="0" applyFont="1" applyFill="1" applyBorder="1" applyAlignment="1" applyProtection="1">
      <alignment horizontal="right"/>
      <protection hidden="1"/>
    </xf>
    <xf numFmtId="167" fontId="4" fillId="3" borderId="1" xfId="1" applyNumberFormat="1" applyFont="1" applyFill="1" applyBorder="1" applyProtection="1">
      <protection hidden="1"/>
    </xf>
    <xf numFmtId="0" fontId="4" fillId="3" borderId="4" xfId="0" applyFont="1" applyFill="1" applyBorder="1" applyAlignment="1" applyProtection="1">
      <alignment horizontal="right"/>
      <protection hidden="1"/>
    </xf>
    <xf numFmtId="10" fontId="4" fillId="3" borderId="1" xfId="3" applyNumberFormat="1" applyFont="1" applyFill="1" applyBorder="1" applyProtection="1">
      <protection hidden="1"/>
    </xf>
    <xf numFmtId="0" fontId="4" fillId="3" borderId="0" xfId="0" applyFont="1" applyFill="1" applyBorder="1" applyProtection="1">
      <protection hidden="1"/>
    </xf>
    <xf numFmtId="9" fontId="4" fillId="3" borderId="1" xfId="3" applyFont="1" applyFill="1" applyBorder="1" applyProtection="1">
      <protection hidden="1"/>
    </xf>
    <xf numFmtId="2" fontId="6" fillId="3" borderId="0" xfId="3" applyNumberFormat="1" applyFont="1" applyFill="1" applyBorder="1" applyProtection="1">
      <protection hidden="1"/>
    </xf>
    <xf numFmtId="2" fontId="6" fillId="3" borderId="0" xfId="0" applyNumberFormat="1" applyFont="1" applyFill="1" applyBorder="1" applyProtection="1">
      <protection hidden="1"/>
    </xf>
    <xf numFmtId="0" fontId="4" fillId="3" borderId="5" xfId="0" applyFont="1" applyFill="1" applyBorder="1" applyAlignment="1" applyProtection="1">
      <alignment horizontal="right"/>
      <protection hidden="1"/>
    </xf>
    <xf numFmtId="44" fontId="4" fillId="3" borderId="1" xfId="3" applyNumberFormat="1" applyFont="1" applyFill="1" applyBorder="1" applyProtection="1">
      <protection hidden="1"/>
    </xf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 applyProtection="1">
      <protection hidden="1"/>
    </xf>
    <xf numFmtId="0" fontId="11" fillId="3" borderId="11" xfId="0" applyFont="1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2" fontId="12" fillId="3" borderId="0" xfId="3" applyNumberFormat="1" applyFont="1" applyFill="1" applyBorder="1" applyProtection="1">
      <protection hidden="1"/>
    </xf>
    <xf numFmtId="0" fontId="3" fillId="3" borderId="8" xfId="0" applyFont="1" applyFill="1" applyBorder="1" applyProtection="1">
      <protection hidden="1"/>
    </xf>
    <xf numFmtId="0" fontId="4" fillId="3" borderId="8" xfId="0" quotePrefix="1" applyFont="1" applyFill="1" applyBorder="1" applyProtection="1">
      <protection hidden="1"/>
    </xf>
    <xf numFmtId="2" fontId="6" fillId="3" borderId="8" xfId="0" applyNumberFormat="1" applyFont="1" applyFill="1" applyBorder="1" applyProtection="1">
      <protection hidden="1"/>
    </xf>
    <xf numFmtId="0" fontId="10" fillId="3" borderId="0" xfId="0" applyFont="1" applyFill="1" applyBorder="1" applyProtection="1">
      <protection hidden="1"/>
    </xf>
    <xf numFmtId="0" fontId="12" fillId="3" borderId="0" xfId="0" applyFont="1" applyFill="1" applyBorder="1"/>
    <xf numFmtId="0" fontId="12" fillId="3" borderId="0" xfId="0" applyFont="1" applyFill="1" applyBorder="1" applyProtection="1">
      <protection hidden="1"/>
    </xf>
    <xf numFmtId="0" fontId="9" fillId="3" borderId="0" xfId="0" quotePrefix="1" applyFont="1" applyFill="1" applyBorder="1" applyProtection="1">
      <protection hidden="1"/>
    </xf>
    <xf numFmtId="2" fontId="12" fillId="3" borderId="0" xfId="0" applyNumberFormat="1" applyFont="1" applyFill="1" applyBorder="1" applyProtection="1">
      <protection hidden="1"/>
    </xf>
    <xf numFmtId="0" fontId="9" fillId="3" borderId="0" xfId="0" applyFont="1" applyFill="1" applyBorder="1"/>
    <xf numFmtId="0" fontId="9" fillId="3" borderId="0" xfId="0" applyFont="1" applyFill="1" applyBorder="1" applyAlignment="1">
      <alignment horizontal="right"/>
    </xf>
    <xf numFmtId="44" fontId="12" fillId="3" borderId="0" xfId="0" applyNumberFormat="1" applyFont="1" applyFill="1" applyBorder="1"/>
    <xf numFmtId="0" fontId="13" fillId="3" borderId="0" xfId="0" applyFont="1" applyFill="1" applyBorder="1" applyAlignment="1" applyProtection="1">
      <alignment horizontal="center"/>
      <protection hidden="1"/>
    </xf>
    <xf numFmtId="0" fontId="14" fillId="3" borderId="0" xfId="0" applyFont="1" applyFill="1" applyBorder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167" fontId="9" fillId="3" borderId="0" xfId="1" applyNumberFormat="1" applyFont="1" applyFill="1" applyBorder="1" applyProtection="1">
      <protection hidden="1"/>
    </xf>
    <xf numFmtId="9" fontId="9" fillId="3" borderId="0" xfId="3" applyFont="1" applyFill="1" applyBorder="1" applyProtection="1">
      <protection hidden="1"/>
    </xf>
    <xf numFmtId="44" fontId="9" fillId="3" borderId="0" xfId="0" applyNumberFormat="1" applyFont="1" applyFill="1" applyBorder="1" applyProtection="1">
      <protection hidden="1"/>
    </xf>
    <xf numFmtId="44" fontId="9" fillId="3" borderId="0" xfId="3" applyNumberFormat="1" applyFont="1" applyFill="1" applyBorder="1" applyProtection="1">
      <protection hidden="1"/>
    </xf>
    <xf numFmtId="2" fontId="12" fillId="3" borderId="8" xfId="3" applyNumberFormat="1" applyFont="1" applyFill="1" applyBorder="1" applyProtection="1">
      <protection hidden="1"/>
    </xf>
    <xf numFmtId="0" fontId="4" fillId="3" borderId="13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4" borderId="2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protection hidden="1"/>
    </xf>
    <xf numFmtId="0" fontId="5" fillId="3" borderId="0" xfId="0" applyFont="1" applyFill="1" applyBorder="1" applyProtection="1">
      <protection hidden="1"/>
    </xf>
    <xf numFmtId="0" fontId="4" fillId="3" borderId="0" xfId="0" applyFont="1" applyFill="1" applyBorder="1" applyAlignment="1" applyProtection="1">
      <alignment horizontal="center" wrapText="1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44" fontId="4" fillId="3" borderId="0" xfId="0" applyNumberFormat="1" applyFont="1" applyFill="1" applyBorder="1" applyAlignment="1" applyProtection="1">
      <protection hidden="1"/>
    </xf>
    <xf numFmtId="44" fontId="4" fillId="3" borderId="0" xfId="2" applyFont="1" applyFill="1" applyBorder="1" applyProtection="1">
      <protection hidden="1"/>
    </xf>
    <xf numFmtId="44" fontId="4" fillId="3" borderId="0" xfId="0" applyNumberFormat="1" applyFont="1" applyFill="1" applyBorder="1" applyProtection="1">
      <protection hidden="1"/>
    </xf>
    <xf numFmtId="44" fontId="7" fillId="3" borderId="0" xfId="4" applyNumberFormat="1" applyFont="1" applyFill="1" applyBorder="1" applyAlignment="1" applyProtection="1">
      <protection hidden="1"/>
    </xf>
    <xf numFmtId="0" fontId="7" fillId="3" borderId="0" xfId="4" applyFont="1" applyFill="1" applyBorder="1" applyAlignment="1" applyProtection="1"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protection hidden="1"/>
    </xf>
    <xf numFmtId="0" fontId="4" fillId="3" borderId="0" xfId="0" applyFont="1" applyFill="1" applyBorder="1" applyAlignment="1" applyProtection="1">
      <alignment horizontal="right"/>
      <protection hidden="1"/>
    </xf>
    <xf numFmtId="44" fontId="0" fillId="3" borderId="0" xfId="2" applyFont="1" applyFill="1" applyBorder="1" applyAlignment="1" applyProtection="1">
      <protection hidden="1"/>
    </xf>
    <xf numFmtId="0" fontId="5" fillId="6" borderId="2" xfId="0" applyFont="1" applyFill="1" applyBorder="1" applyProtection="1">
      <protection hidden="1"/>
    </xf>
    <xf numFmtId="44" fontId="4" fillId="3" borderId="5" xfId="0" applyNumberFormat="1" applyFont="1" applyFill="1" applyBorder="1" applyAlignment="1" applyProtection="1">
      <alignment horizontal="center"/>
      <protection hidden="1"/>
    </xf>
    <xf numFmtId="44" fontId="4" fillId="3" borderId="1" xfId="0" applyNumberFormat="1" applyFont="1" applyFill="1" applyBorder="1" applyAlignment="1" applyProtection="1">
      <alignment horizontal="center"/>
      <protection hidden="1"/>
    </xf>
    <xf numFmtId="44" fontId="4" fillId="3" borderId="1" xfId="2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 wrapText="1"/>
      <protection hidden="1"/>
    </xf>
    <xf numFmtId="0" fontId="11" fillId="3" borderId="0" xfId="0" applyFont="1" applyFill="1" applyBorder="1"/>
    <xf numFmtId="0" fontId="0" fillId="0" borderId="2" xfId="0" applyBorder="1" applyAlignment="1" applyProtection="1">
      <alignment horizontal="center" wrapText="1"/>
      <protection hidden="1"/>
    </xf>
    <xf numFmtId="0" fontId="3" fillId="3" borderId="7" xfId="0" applyFont="1" applyFill="1" applyBorder="1" applyProtection="1">
      <protection hidden="1"/>
    </xf>
    <xf numFmtId="0" fontId="4" fillId="3" borderId="8" xfId="0" applyFont="1" applyFill="1" applyBorder="1" applyProtection="1">
      <protection hidden="1"/>
    </xf>
    <xf numFmtId="0" fontId="3" fillId="3" borderId="9" xfId="0" applyFont="1" applyFill="1" applyBorder="1" applyProtection="1">
      <protection hidden="1"/>
    </xf>
    <xf numFmtId="0" fontId="3" fillId="3" borderId="11" xfId="0" applyFont="1" applyFill="1" applyBorder="1" applyProtection="1">
      <protection hidden="1"/>
    </xf>
    <xf numFmtId="0" fontId="3" fillId="3" borderId="10" xfId="0" applyFont="1" applyFill="1" applyBorder="1" applyProtection="1">
      <protection hidden="1"/>
    </xf>
    <xf numFmtId="44" fontId="3" fillId="3" borderId="0" xfId="0" applyNumberFormat="1" applyFont="1" applyFill="1" applyProtection="1">
      <protection hidden="1"/>
    </xf>
    <xf numFmtId="0" fontId="11" fillId="3" borderId="11" xfId="0" applyFont="1" applyFill="1" applyBorder="1" applyProtection="1">
      <protection hidden="1"/>
    </xf>
    <xf numFmtId="0" fontId="4" fillId="3" borderId="0" xfId="0" applyFont="1" applyFill="1" applyProtection="1">
      <protection hidden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BA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571501</xdr:colOff>
      <xdr:row>17</xdr:row>
      <xdr:rowOff>38101</xdr:rowOff>
    </xdr:from>
    <xdr:to>
      <xdr:col>3</xdr:col>
      <xdr:colOff>438151</xdr:colOff>
      <xdr:row>19</xdr:row>
      <xdr:rowOff>1</xdr:rowOff>
    </xdr:to>
    <xdr:sp macro="" textlink="">
      <xdr:nvSpPr>
        <xdr:cNvPr id="2" name="Rounded Rectangle 1"/>
        <xdr:cNvSpPr/>
      </xdr:nvSpPr>
      <xdr:spPr>
        <a:xfrm>
          <a:off x="1790701" y="4533901"/>
          <a:ext cx="1028700" cy="438150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AD</a:t>
          </a:r>
        </a:p>
      </xdr:txBody>
    </xdr:sp>
    <xdr:clientData/>
  </xdr:twoCellAnchor>
  <xdr:twoCellAnchor>
    <xdr:from>
      <xdr:col>5</xdr:col>
      <xdr:colOff>304800</xdr:colOff>
      <xdr:row>17</xdr:row>
      <xdr:rowOff>28575</xdr:rowOff>
    </xdr:from>
    <xdr:to>
      <xdr:col>6</xdr:col>
      <xdr:colOff>619125</xdr:colOff>
      <xdr:row>18</xdr:row>
      <xdr:rowOff>228599</xdr:rowOff>
    </xdr:to>
    <xdr:sp macro="" textlink="">
      <xdr:nvSpPr>
        <xdr:cNvPr id="5" name="Rounded Rectangle 4"/>
        <xdr:cNvSpPr/>
      </xdr:nvSpPr>
      <xdr:spPr>
        <a:xfrm>
          <a:off x="4686300" y="4524375"/>
          <a:ext cx="1724025" cy="438149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SQUEEZE</a:t>
          </a:r>
        </a:p>
      </xdr:txBody>
    </xdr:sp>
    <xdr:clientData/>
  </xdr:twoCellAnchor>
  <xdr:twoCellAnchor>
    <xdr:from>
      <xdr:col>8</xdr:col>
      <xdr:colOff>352425</xdr:colOff>
      <xdr:row>17</xdr:row>
      <xdr:rowOff>28576</xdr:rowOff>
    </xdr:from>
    <xdr:to>
      <xdr:col>9</xdr:col>
      <xdr:colOff>495300</xdr:colOff>
      <xdr:row>19</xdr:row>
      <xdr:rowOff>9526</xdr:rowOff>
    </xdr:to>
    <xdr:sp macro="" textlink="">
      <xdr:nvSpPr>
        <xdr:cNvPr id="6" name="Rounded Rectangle 5"/>
        <xdr:cNvSpPr/>
      </xdr:nvSpPr>
      <xdr:spPr>
        <a:xfrm>
          <a:off x="7839075" y="4524376"/>
          <a:ext cx="1543050" cy="457200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TRIPWIRE</a:t>
          </a:r>
        </a:p>
      </xdr:txBody>
    </xdr:sp>
    <xdr:clientData/>
  </xdr:twoCellAnchor>
  <xdr:twoCellAnchor>
    <xdr:from>
      <xdr:col>11</xdr:col>
      <xdr:colOff>352426</xdr:colOff>
      <xdr:row>17</xdr:row>
      <xdr:rowOff>28575</xdr:rowOff>
    </xdr:from>
    <xdr:to>
      <xdr:col>12</xdr:col>
      <xdr:colOff>542925</xdr:colOff>
      <xdr:row>19</xdr:row>
      <xdr:rowOff>19050</xdr:rowOff>
    </xdr:to>
    <xdr:sp macro="" textlink="">
      <xdr:nvSpPr>
        <xdr:cNvPr id="7" name="Rounded Rectangle 6"/>
        <xdr:cNvSpPr/>
      </xdr:nvSpPr>
      <xdr:spPr>
        <a:xfrm>
          <a:off x="10944226" y="4524375"/>
          <a:ext cx="1552574" cy="466725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#1</a:t>
          </a:r>
        </a:p>
      </xdr:txBody>
    </xdr:sp>
    <xdr:clientData/>
  </xdr:twoCellAnchor>
  <xdr:twoCellAnchor>
    <xdr:from>
      <xdr:col>4</xdr:col>
      <xdr:colOff>9525</xdr:colOff>
      <xdr:row>18</xdr:row>
      <xdr:rowOff>38100</xdr:rowOff>
    </xdr:from>
    <xdr:to>
      <xdr:col>4</xdr:col>
      <xdr:colOff>819150</xdr:colOff>
      <xdr:row>18</xdr:row>
      <xdr:rowOff>38100</xdr:rowOff>
    </xdr:to>
    <xdr:cxnSp macro="">
      <xdr:nvCxnSpPr>
        <xdr:cNvPr id="10" name="Straight Arrow Connector 9"/>
        <xdr:cNvCxnSpPr/>
      </xdr:nvCxnSpPr>
      <xdr:spPr>
        <a:xfrm>
          <a:off x="3562350" y="4772025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457201</xdr:colOff>
      <xdr:row>17</xdr:row>
      <xdr:rowOff>28575</xdr:rowOff>
    </xdr:from>
    <xdr:to>
      <xdr:col>15</xdr:col>
      <xdr:colOff>619125</xdr:colOff>
      <xdr:row>19</xdr:row>
      <xdr:rowOff>19050</xdr:rowOff>
    </xdr:to>
    <xdr:sp macro="" textlink="">
      <xdr:nvSpPr>
        <xdr:cNvPr id="12" name="Rounded Rectangle 11"/>
        <xdr:cNvSpPr/>
      </xdr:nvSpPr>
      <xdr:spPr>
        <a:xfrm>
          <a:off x="14116051" y="4524375"/>
          <a:ext cx="1552574" cy="466725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#2</a:t>
          </a:r>
        </a:p>
      </xdr:txBody>
    </xdr:sp>
    <xdr:clientData/>
  </xdr:twoCellAnchor>
  <xdr:twoCellAnchor>
    <xdr:from>
      <xdr:col>17</xdr:col>
      <xdr:colOff>352426</xdr:colOff>
      <xdr:row>17</xdr:row>
      <xdr:rowOff>28575</xdr:rowOff>
    </xdr:from>
    <xdr:to>
      <xdr:col>18</xdr:col>
      <xdr:colOff>523875</xdr:colOff>
      <xdr:row>19</xdr:row>
      <xdr:rowOff>19050</xdr:rowOff>
    </xdr:to>
    <xdr:sp macro="" textlink="">
      <xdr:nvSpPr>
        <xdr:cNvPr id="13" name="Rounded Rectangle 12"/>
        <xdr:cNvSpPr/>
      </xdr:nvSpPr>
      <xdr:spPr>
        <a:xfrm>
          <a:off x="17325976" y="4524375"/>
          <a:ext cx="1552574" cy="466725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#3</a:t>
          </a:r>
        </a:p>
      </xdr:txBody>
    </xdr:sp>
    <xdr:clientData/>
  </xdr:twoCellAnchor>
  <xdr:twoCellAnchor>
    <xdr:from>
      <xdr:col>7</xdr:col>
      <xdr:colOff>66675</xdr:colOff>
      <xdr:row>18</xdr:row>
      <xdr:rowOff>47625</xdr:rowOff>
    </xdr:from>
    <xdr:to>
      <xdr:col>8</xdr:col>
      <xdr:colOff>76200</xdr:colOff>
      <xdr:row>18</xdr:row>
      <xdr:rowOff>47625</xdr:rowOff>
    </xdr:to>
    <xdr:cxnSp macro="">
      <xdr:nvCxnSpPr>
        <xdr:cNvPr id="15" name="Straight Arrow Connector 14"/>
        <xdr:cNvCxnSpPr/>
      </xdr:nvCxnSpPr>
      <xdr:spPr>
        <a:xfrm>
          <a:off x="6753225" y="4781550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18</xdr:row>
      <xdr:rowOff>28575</xdr:rowOff>
    </xdr:from>
    <xdr:to>
      <xdr:col>11</xdr:col>
      <xdr:colOff>9525</xdr:colOff>
      <xdr:row>18</xdr:row>
      <xdr:rowOff>28575</xdr:rowOff>
    </xdr:to>
    <xdr:cxnSp macro="">
      <xdr:nvCxnSpPr>
        <xdr:cNvPr id="16" name="Straight Arrow Connector 15"/>
        <xdr:cNvCxnSpPr/>
      </xdr:nvCxnSpPr>
      <xdr:spPr>
        <a:xfrm>
          <a:off x="9791700" y="4762500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18</xdr:row>
      <xdr:rowOff>28575</xdr:rowOff>
    </xdr:from>
    <xdr:to>
      <xdr:col>14</xdr:col>
      <xdr:colOff>19050</xdr:colOff>
      <xdr:row>18</xdr:row>
      <xdr:rowOff>28575</xdr:rowOff>
    </xdr:to>
    <xdr:cxnSp macro="">
      <xdr:nvCxnSpPr>
        <xdr:cNvPr id="17" name="Straight Arrow Connector 16"/>
        <xdr:cNvCxnSpPr/>
      </xdr:nvCxnSpPr>
      <xdr:spPr>
        <a:xfrm>
          <a:off x="12868275" y="4762500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18</xdr:row>
      <xdr:rowOff>28575</xdr:rowOff>
    </xdr:from>
    <xdr:to>
      <xdr:col>17</xdr:col>
      <xdr:colOff>9525</xdr:colOff>
      <xdr:row>18</xdr:row>
      <xdr:rowOff>28575</xdr:rowOff>
    </xdr:to>
    <xdr:cxnSp macro="">
      <xdr:nvCxnSpPr>
        <xdr:cNvPr id="18" name="Straight Arrow Connector 17"/>
        <xdr:cNvCxnSpPr/>
      </xdr:nvCxnSpPr>
      <xdr:spPr>
        <a:xfrm>
          <a:off x="16173450" y="4762500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533400</xdr:colOff>
      <xdr:row>0</xdr:row>
      <xdr:rowOff>152400</xdr:rowOff>
    </xdr:from>
    <xdr:to>
      <xdr:col>19</xdr:col>
      <xdr:colOff>602853</xdr:colOff>
      <xdr:row>4</xdr:row>
      <xdr:rowOff>47492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52400"/>
          <a:ext cx="3174603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571501</xdr:colOff>
      <xdr:row>17</xdr:row>
      <xdr:rowOff>38101</xdr:rowOff>
    </xdr:from>
    <xdr:to>
      <xdr:col>3</xdr:col>
      <xdr:colOff>438151</xdr:colOff>
      <xdr:row>19</xdr:row>
      <xdr:rowOff>1</xdr:rowOff>
    </xdr:to>
    <xdr:sp macro="" textlink="">
      <xdr:nvSpPr>
        <xdr:cNvPr id="2" name="Rounded Rectangle 1"/>
        <xdr:cNvSpPr/>
      </xdr:nvSpPr>
      <xdr:spPr>
        <a:xfrm>
          <a:off x="1790701" y="4752976"/>
          <a:ext cx="1028700" cy="438150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AD</a:t>
          </a:r>
        </a:p>
      </xdr:txBody>
    </xdr:sp>
    <xdr:clientData/>
  </xdr:twoCellAnchor>
  <xdr:twoCellAnchor>
    <xdr:from>
      <xdr:col>5</xdr:col>
      <xdr:colOff>304800</xdr:colOff>
      <xdr:row>17</xdr:row>
      <xdr:rowOff>28575</xdr:rowOff>
    </xdr:from>
    <xdr:to>
      <xdr:col>6</xdr:col>
      <xdr:colOff>619125</xdr:colOff>
      <xdr:row>18</xdr:row>
      <xdr:rowOff>228599</xdr:rowOff>
    </xdr:to>
    <xdr:sp macro="" textlink="">
      <xdr:nvSpPr>
        <xdr:cNvPr id="3" name="Rounded Rectangle 2"/>
        <xdr:cNvSpPr/>
      </xdr:nvSpPr>
      <xdr:spPr>
        <a:xfrm>
          <a:off x="4686300" y="4743450"/>
          <a:ext cx="1724025" cy="438149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FRONT</a:t>
          </a:r>
          <a:r>
            <a:rPr lang="en-US" sz="2000" b="1" baseline="0"/>
            <a:t> END</a:t>
          </a:r>
          <a:endParaRPr lang="en-US" sz="2000" b="1"/>
        </a:p>
      </xdr:txBody>
    </xdr:sp>
    <xdr:clientData/>
  </xdr:twoCellAnchor>
  <xdr:twoCellAnchor>
    <xdr:from>
      <xdr:col>8</xdr:col>
      <xdr:colOff>352425</xdr:colOff>
      <xdr:row>17</xdr:row>
      <xdr:rowOff>28576</xdr:rowOff>
    </xdr:from>
    <xdr:to>
      <xdr:col>9</xdr:col>
      <xdr:colOff>495300</xdr:colOff>
      <xdr:row>19</xdr:row>
      <xdr:rowOff>9526</xdr:rowOff>
    </xdr:to>
    <xdr:sp macro="" textlink="">
      <xdr:nvSpPr>
        <xdr:cNvPr id="4" name="Rounded Rectangle 3"/>
        <xdr:cNvSpPr/>
      </xdr:nvSpPr>
      <xdr:spPr>
        <a:xfrm>
          <a:off x="7839075" y="4743451"/>
          <a:ext cx="1543050" cy="457200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#1</a:t>
          </a:r>
        </a:p>
      </xdr:txBody>
    </xdr:sp>
    <xdr:clientData/>
  </xdr:twoCellAnchor>
  <xdr:twoCellAnchor>
    <xdr:from>
      <xdr:col>11</xdr:col>
      <xdr:colOff>352426</xdr:colOff>
      <xdr:row>17</xdr:row>
      <xdr:rowOff>28575</xdr:rowOff>
    </xdr:from>
    <xdr:to>
      <xdr:col>12</xdr:col>
      <xdr:colOff>542925</xdr:colOff>
      <xdr:row>19</xdr:row>
      <xdr:rowOff>19050</xdr:rowOff>
    </xdr:to>
    <xdr:sp macro="" textlink="">
      <xdr:nvSpPr>
        <xdr:cNvPr id="5" name="Rounded Rectangle 4"/>
        <xdr:cNvSpPr/>
      </xdr:nvSpPr>
      <xdr:spPr>
        <a:xfrm>
          <a:off x="10944226" y="4743450"/>
          <a:ext cx="1552574" cy="466725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#2</a:t>
          </a:r>
        </a:p>
      </xdr:txBody>
    </xdr:sp>
    <xdr:clientData/>
  </xdr:twoCellAnchor>
  <xdr:twoCellAnchor>
    <xdr:from>
      <xdr:col>4</xdr:col>
      <xdr:colOff>9525</xdr:colOff>
      <xdr:row>18</xdr:row>
      <xdr:rowOff>38100</xdr:rowOff>
    </xdr:from>
    <xdr:to>
      <xdr:col>4</xdr:col>
      <xdr:colOff>819150</xdr:colOff>
      <xdr:row>18</xdr:row>
      <xdr:rowOff>38100</xdr:rowOff>
    </xdr:to>
    <xdr:cxnSp macro="">
      <xdr:nvCxnSpPr>
        <xdr:cNvPr id="6" name="Straight Arrow Connector 5"/>
        <xdr:cNvCxnSpPr/>
      </xdr:nvCxnSpPr>
      <xdr:spPr>
        <a:xfrm>
          <a:off x="3562350" y="4991100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457201</xdr:colOff>
      <xdr:row>17</xdr:row>
      <xdr:rowOff>28575</xdr:rowOff>
    </xdr:from>
    <xdr:to>
      <xdr:col>15</xdr:col>
      <xdr:colOff>619125</xdr:colOff>
      <xdr:row>19</xdr:row>
      <xdr:rowOff>19050</xdr:rowOff>
    </xdr:to>
    <xdr:sp macro="" textlink="">
      <xdr:nvSpPr>
        <xdr:cNvPr id="7" name="Rounded Rectangle 6"/>
        <xdr:cNvSpPr/>
      </xdr:nvSpPr>
      <xdr:spPr>
        <a:xfrm>
          <a:off x="14116051" y="4743450"/>
          <a:ext cx="1552574" cy="466725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#3</a:t>
          </a:r>
        </a:p>
      </xdr:txBody>
    </xdr:sp>
    <xdr:clientData/>
  </xdr:twoCellAnchor>
  <xdr:twoCellAnchor>
    <xdr:from>
      <xdr:col>7</xdr:col>
      <xdr:colOff>66675</xdr:colOff>
      <xdr:row>18</xdr:row>
      <xdr:rowOff>47625</xdr:rowOff>
    </xdr:from>
    <xdr:to>
      <xdr:col>8</xdr:col>
      <xdr:colOff>76200</xdr:colOff>
      <xdr:row>18</xdr:row>
      <xdr:rowOff>47625</xdr:rowOff>
    </xdr:to>
    <xdr:cxnSp macro="">
      <xdr:nvCxnSpPr>
        <xdr:cNvPr id="9" name="Straight Arrow Connector 8"/>
        <xdr:cNvCxnSpPr/>
      </xdr:nvCxnSpPr>
      <xdr:spPr>
        <a:xfrm>
          <a:off x="6753225" y="5000625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18</xdr:row>
      <xdr:rowOff>28575</xdr:rowOff>
    </xdr:from>
    <xdr:to>
      <xdr:col>11</xdr:col>
      <xdr:colOff>9525</xdr:colOff>
      <xdr:row>18</xdr:row>
      <xdr:rowOff>28575</xdr:rowOff>
    </xdr:to>
    <xdr:cxnSp macro="">
      <xdr:nvCxnSpPr>
        <xdr:cNvPr id="10" name="Straight Arrow Connector 9"/>
        <xdr:cNvCxnSpPr/>
      </xdr:nvCxnSpPr>
      <xdr:spPr>
        <a:xfrm>
          <a:off x="9791700" y="4981575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18</xdr:row>
      <xdr:rowOff>28575</xdr:rowOff>
    </xdr:from>
    <xdr:to>
      <xdr:col>14</xdr:col>
      <xdr:colOff>19050</xdr:colOff>
      <xdr:row>18</xdr:row>
      <xdr:rowOff>28575</xdr:rowOff>
    </xdr:to>
    <xdr:cxnSp macro="">
      <xdr:nvCxnSpPr>
        <xdr:cNvPr id="11" name="Straight Arrow Connector 10"/>
        <xdr:cNvCxnSpPr/>
      </xdr:nvCxnSpPr>
      <xdr:spPr>
        <a:xfrm>
          <a:off x="12868275" y="4981575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533400</xdr:colOff>
      <xdr:row>0</xdr:row>
      <xdr:rowOff>152400</xdr:rowOff>
    </xdr:from>
    <xdr:to>
      <xdr:col>19</xdr:col>
      <xdr:colOff>602853</xdr:colOff>
      <xdr:row>4</xdr:row>
      <xdr:rowOff>47492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52400"/>
          <a:ext cx="3174603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571501</xdr:colOff>
      <xdr:row>17</xdr:row>
      <xdr:rowOff>38101</xdr:rowOff>
    </xdr:from>
    <xdr:to>
      <xdr:col>3</xdr:col>
      <xdr:colOff>438151</xdr:colOff>
      <xdr:row>19</xdr:row>
      <xdr:rowOff>1</xdr:rowOff>
    </xdr:to>
    <xdr:sp macro="" textlink="">
      <xdr:nvSpPr>
        <xdr:cNvPr id="2" name="Rounded Rectangle 1"/>
        <xdr:cNvSpPr/>
      </xdr:nvSpPr>
      <xdr:spPr>
        <a:xfrm>
          <a:off x="1790701" y="4752976"/>
          <a:ext cx="1028700" cy="438150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AD</a:t>
          </a:r>
        </a:p>
      </xdr:txBody>
    </xdr:sp>
    <xdr:clientData/>
  </xdr:twoCellAnchor>
  <xdr:twoCellAnchor>
    <xdr:from>
      <xdr:col>5</xdr:col>
      <xdr:colOff>209550</xdr:colOff>
      <xdr:row>17</xdr:row>
      <xdr:rowOff>28575</xdr:rowOff>
    </xdr:from>
    <xdr:to>
      <xdr:col>6</xdr:col>
      <xdr:colOff>714375</xdr:colOff>
      <xdr:row>18</xdr:row>
      <xdr:rowOff>228599</xdr:rowOff>
    </xdr:to>
    <xdr:sp macro="" textlink="">
      <xdr:nvSpPr>
        <xdr:cNvPr id="3" name="Rounded Rectangle 2"/>
        <xdr:cNvSpPr/>
      </xdr:nvSpPr>
      <xdr:spPr>
        <a:xfrm>
          <a:off x="4591050" y="4743450"/>
          <a:ext cx="1914525" cy="438149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PRODUCT PAGE</a:t>
          </a:r>
        </a:p>
      </xdr:txBody>
    </xdr:sp>
    <xdr:clientData/>
  </xdr:twoCellAnchor>
  <xdr:twoCellAnchor>
    <xdr:from>
      <xdr:col>4</xdr:col>
      <xdr:colOff>9525</xdr:colOff>
      <xdr:row>18</xdr:row>
      <xdr:rowOff>38100</xdr:rowOff>
    </xdr:from>
    <xdr:to>
      <xdr:col>4</xdr:col>
      <xdr:colOff>819150</xdr:colOff>
      <xdr:row>18</xdr:row>
      <xdr:rowOff>38100</xdr:rowOff>
    </xdr:to>
    <xdr:cxnSp macro="">
      <xdr:nvCxnSpPr>
        <xdr:cNvPr id="6" name="Straight Arrow Connector 5"/>
        <xdr:cNvCxnSpPr/>
      </xdr:nvCxnSpPr>
      <xdr:spPr>
        <a:xfrm>
          <a:off x="3562350" y="4991100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219075</xdr:colOff>
      <xdr:row>0</xdr:row>
      <xdr:rowOff>152400</xdr:rowOff>
    </xdr:from>
    <xdr:to>
      <xdr:col>11</xdr:col>
      <xdr:colOff>1355328</xdr:colOff>
      <xdr:row>4</xdr:row>
      <xdr:rowOff>47492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152400"/>
          <a:ext cx="3174603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6"/>
  <sheetViews>
    <sheetView tabSelected="1" zoomScaleNormal="100" workbookViewId="0">
      <selection activeCell="I9" sqref="I9"/>
    </sheetView>
  </sheetViews>
  <sheetFormatPr defaultRowHeight="18.75" x14ac:dyDescent="0.3"/>
  <cols>
    <col min="1" max="2" width="9.140625" style="1"/>
    <col min="3" max="3" width="17.42578125" style="1" customWidth="1"/>
    <col min="4" max="4" width="17.5703125" style="1" bestFit="1" customWidth="1"/>
    <col min="5" max="5" width="12.42578125" style="1" customWidth="1"/>
    <col min="6" max="6" width="21.140625" style="1" customWidth="1"/>
    <col min="7" max="7" width="13.42578125" style="1" customWidth="1"/>
    <col min="8" max="8" width="12" style="1" customWidth="1"/>
    <col min="9" max="9" width="21" style="1" customWidth="1"/>
    <col min="10" max="10" width="13.42578125" style="1" customWidth="1"/>
    <col min="11" max="11" width="12.140625" style="1" customWidth="1"/>
    <col min="12" max="12" width="20.42578125" style="1" customWidth="1"/>
    <col min="13" max="13" width="13.5703125" style="1" customWidth="1"/>
    <col min="14" max="14" width="12" style="1" customWidth="1"/>
    <col min="15" max="15" width="20.85546875" style="1" customWidth="1"/>
    <col min="16" max="16" width="16.5703125" style="1" customWidth="1"/>
    <col min="17" max="17" width="12.28515625" style="1" customWidth="1"/>
    <col min="18" max="18" width="20.7109375" style="1" customWidth="1"/>
    <col min="19" max="19" width="13.5703125" style="1" bestFit="1" customWidth="1"/>
    <col min="20" max="16384" width="9.140625" style="1"/>
  </cols>
  <sheetData>
    <row r="2" spans="2:20" ht="36" x14ac:dyDescent="0.55000000000000004">
      <c r="B2" s="85" t="s">
        <v>0</v>
      </c>
    </row>
    <row r="3" spans="2:20" x14ac:dyDescent="0.3">
      <c r="B3" s="86" t="s">
        <v>18</v>
      </c>
    </row>
    <row r="5" spans="2:20" ht="19.5" thickBot="1" x14ac:dyDescent="0.35"/>
    <row r="6" spans="2:20" ht="24" thickBot="1" x14ac:dyDescent="0.4">
      <c r="C6" s="16" t="s">
        <v>1</v>
      </c>
      <c r="D6" s="26"/>
      <c r="E6" s="8"/>
      <c r="F6" s="16" t="s">
        <v>5</v>
      </c>
      <c r="G6" s="17"/>
      <c r="H6" s="17"/>
      <c r="I6" s="17"/>
      <c r="J6" s="18"/>
      <c r="L6" s="42" t="s">
        <v>32</v>
      </c>
      <c r="M6" s="43"/>
      <c r="N6" s="43"/>
      <c r="O6" s="44"/>
      <c r="P6" s="45"/>
      <c r="Q6" s="46"/>
      <c r="R6" s="42" t="s">
        <v>33</v>
      </c>
      <c r="S6" s="43"/>
      <c r="T6" s="45"/>
    </row>
    <row r="7" spans="2:20" ht="38.25" customHeight="1" thickBot="1" x14ac:dyDescent="0.35">
      <c r="C7" s="39" t="s">
        <v>40</v>
      </c>
      <c r="D7" s="40"/>
      <c r="E7" s="5"/>
      <c r="F7" s="13" t="s">
        <v>11</v>
      </c>
      <c r="G7" s="20" t="s">
        <v>10</v>
      </c>
      <c r="H7" s="21"/>
      <c r="I7" s="15" t="s">
        <v>38</v>
      </c>
      <c r="J7" s="19" t="s">
        <v>6</v>
      </c>
      <c r="L7" s="47" t="s">
        <v>10</v>
      </c>
      <c r="M7" s="48"/>
      <c r="N7" s="49" t="s">
        <v>39</v>
      </c>
      <c r="O7" s="50"/>
      <c r="P7" s="51" t="s">
        <v>30</v>
      </c>
      <c r="Q7" s="46"/>
      <c r="R7" s="52" t="s">
        <v>34</v>
      </c>
      <c r="S7" s="53"/>
      <c r="T7" s="54"/>
    </row>
    <row r="8" spans="2:20" ht="19.5" thickBot="1" x14ac:dyDescent="0.35">
      <c r="C8" s="4" t="s">
        <v>4</v>
      </c>
      <c r="D8" s="41">
        <v>39547</v>
      </c>
      <c r="E8" s="9"/>
      <c r="F8" s="11" t="s">
        <v>13</v>
      </c>
      <c r="G8" s="32" t="s">
        <v>19</v>
      </c>
      <c r="H8" s="33"/>
      <c r="I8" s="34">
        <v>344</v>
      </c>
      <c r="J8" s="27"/>
      <c r="L8" s="55" t="str">
        <f>$G$9</f>
        <v>Product 1</v>
      </c>
      <c r="M8" s="56"/>
      <c r="N8" s="57">
        <f>$I$9*$J$9</f>
        <v>1486.65</v>
      </c>
      <c r="O8" s="56"/>
      <c r="P8" s="58">
        <f>N8/D9</f>
        <v>0.82500000000000007</v>
      </c>
      <c r="Q8" s="46"/>
      <c r="R8" s="59" t="s">
        <v>2</v>
      </c>
      <c r="S8" s="60">
        <f>D10</f>
        <v>1532.65</v>
      </c>
      <c r="T8" s="54"/>
    </row>
    <row r="9" spans="2:20" ht="19.5" thickBot="1" x14ac:dyDescent="0.35">
      <c r="C9" s="4" t="s">
        <v>3</v>
      </c>
      <c r="D9" s="41">
        <v>1802</v>
      </c>
      <c r="E9" s="10"/>
      <c r="F9" s="3" t="s">
        <v>12</v>
      </c>
      <c r="G9" s="35" t="s">
        <v>14</v>
      </c>
      <c r="H9" s="36"/>
      <c r="I9" s="37">
        <v>187</v>
      </c>
      <c r="J9" s="38">
        <v>7.95</v>
      </c>
      <c r="L9" s="55" t="str">
        <f>$G$10</f>
        <v>Product 2</v>
      </c>
      <c r="M9" s="56"/>
      <c r="N9" s="57">
        <f>$I$10*$J$10</f>
        <v>1414.5</v>
      </c>
      <c r="O9" s="56"/>
      <c r="P9" s="61">
        <f>N9/$I$9</f>
        <v>7.5641711229946527</v>
      </c>
      <c r="Q9" s="46"/>
      <c r="R9" s="59" t="s">
        <v>37</v>
      </c>
      <c r="S9" s="62">
        <f>N12</f>
        <v>4633</v>
      </c>
      <c r="T9" s="56"/>
    </row>
    <row r="10" spans="2:20" ht="19.5" thickBot="1" x14ac:dyDescent="0.35">
      <c r="C10" s="25" t="s">
        <v>20</v>
      </c>
      <c r="D10" s="38">
        <v>1532.65</v>
      </c>
      <c r="E10" s="2"/>
      <c r="F10" s="3" t="s">
        <v>7</v>
      </c>
      <c r="G10" s="35" t="s">
        <v>15</v>
      </c>
      <c r="H10" s="36"/>
      <c r="I10" s="37">
        <v>41</v>
      </c>
      <c r="J10" s="38">
        <v>34.5</v>
      </c>
      <c r="L10" s="55" t="str">
        <f>$G$11</f>
        <v>Product 3</v>
      </c>
      <c r="M10" s="56"/>
      <c r="N10" s="57">
        <f>$I$11*$J$11</f>
        <v>1398.25</v>
      </c>
      <c r="O10" s="56"/>
      <c r="P10" s="61">
        <f t="shared" ref="P10:P11" si="0">N10/$I$9</f>
        <v>7.4772727272727275</v>
      </c>
      <c r="Q10" s="46"/>
      <c r="R10" s="59" t="s">
        <v>36</v>
      </c>
      <c r="S10" s="63">
        <f>S9/D9</f>
        <v>2.5710321864594894</v>
      </c>
      <c r="T10" s="64"/>
    </row>
    <row r="11" spans="2:20" ht="19.5" thickBot="1" x14ac:dyDescent="0.35">
      <c r="C11" s="2"/>
      <c r="D11" s="2"/>
      <c r="E11" s="2"/>
      <c r="F11" s="3" t="s">
        <v>8</v>
      </c>
      <c r="G11" s="35" t="s">
        <v>16</v>
      </c>
      <c r="H11" s="36"/>
      <c r="I11" s="37">
        <v>35</v>
      </c>
      <c r="J11" s="38">
        <v>39.950000000000003</v>
      </c>
      <c r="L11" s="55" t="str">
        <f>$G$12</f>
        <v>Product 4</v>
      </c>
      <c r="M11" s="56"/>
      <c r="N11" s="57">
        <f>$I$12*$J$12</f>
        <v>333.6</v>
      </c>
      <c r="O11" s="56"/>
      <c r="P11" s="61">
        <f t="shared" si="0"/>
        <v>1.7839572192513371</v>
      </c>
      <c r="Q11" s="46"/>
      <c r="R11" s="59" t="s">
        <v>42</v>
      </c>
      <c r="S11" s="62">
        <f>J9+(J10*N23)+(J11*Q23)+(J12*T23)</f>
        <v>24.775401069518718</v>
      </c>
      <c r="T11" s="56"/>
    </row>
    <row r="12" spans="2:20" ht="19.5" thickBot="1" x14ac:dyDescent="0.35">
      <c r="C12" s="2"/>
      <c r="D12" s="2"/>
      <c r="E12" s="2"/>
      <c r="F12" s="3" t="s">
        <v>9</v>
      </c>
      <c r="G12" s="35" t="s">
        <v>17</v>
      </c>
      <c r="H12" s="36"/>
      <c r="I12" s="37">
        <v>48</v>
      </c>
      <c r="J12" s="38">
        <v>6.95</v>
      </c>
      <c r="L12" s="65" t="s">
        <v>29</v>
      </c>
      <c r="M12" s="56"/>
      <c r="N12" s="66">
        <f>SUM(N8:O11)</f>
        <v>4633</v>
      </c>
      <c r="O12" s="67"/>
      <c r="P12" s="68"/>
      <c r="Q12" s="46"/>
      <c r="R12" s="69" t="s">
        <v>35</v>
      </c>
      <c r="S12" s="62">
        <f>S9-S8</f>
        <v>3100.35</v>
      </c>
      <c r="T12" s="56"/>
    </row>
    <row r="13" spans="2:20" x14ac:dyDescent="0.3">
      <c r="L13" s="46"/>
      <c r="M13" s="46"/>
      <c r="N13" s="46"/>
      <c r="O13" s="46"/>
      <c r="P13" s="46"/>
      <c r="R13" s="87" t="s">
        <v>43</v>
      </c>
      <c r="S13" s="46"/>
      <c r="T13" s="46"/>
    </row>
    <row r="14" spans="2:20" x14ac:dyDescent="0.3">
      <c r="R14" s="31"/>
    </row>
    <row r="15" spans="2:20" ht="19.5" thickBot="1" x14ac:dyDescent="0.35"/>
    <row r="16" spans="2:20" ht="24" thickBot="1" x14ac:dyDescent="0.4">
      <c r="B16" s="16" t="s">
        <v>21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8"/>
    </row>
    <row r="17" spans="2:20" x14ac:dyDescent="0.3">
      <c r="B17" s="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22"/>
    </row>
    <row r="18" spans="2:20" x14ac:dyDescent="0.3">
      <c r="B18" s="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22"/>
    </row>
    <row r="19" spans="2:20" x14ac:dyDescent="0.3">
      <c r="B19" s="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22"/>
    </row>
    <row r="20" spans="2:20" ht="19.5" thickBot="1" x14ac:dyDescent="0.35">
      <c r="B20" s="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22"/>
    </row>
    <row r="21" spans="2:20" ht="24" thickBot="1" x14ac:dyDescent="0.4">
      <c r="B21" s="6"/>
      <c r="C21" s="70"/>
      <c r="D21" s="71"/>
      <c r="E21" s="48"/>
      <c r="F21" s="70" t="str">
        <f>G8</f>
        <v>Coupon</v>
      </c>
      <c r="G21" s="71"/>
      <c r="H21" s="48"/>
      <c r="I21" s="70" t="str">
        <f>G9</f>
        <v>Product 1</v>
      </c>
      <c r="J21" s="71"/>
      <c r="K21" s="48"/>
      <c r="L21" s="70" t="str">
        <f>G10</f>
        <v>Product 2</v>
      </c>
      <c r="M21" s="71"/>
      <c r="N21" s="48"/>
      <c r="O21" s="70" t="str">
        <f>G11</f>
        <v>Product 3</v>
      </c>
      <c r="P21" s="71"/>
      <c r="Q21" s="48"/>
      <c r="R21" s="70" t="str">
        <f>G12</f>
        <v>Product 4</v>
      </c>
      <c r="S21" s="71"/>
      <c r="T21" s="22"/>
    </row>
    <row r="22" spans="2:20" ht="19.5" thickBot="1" x14ac:dyDescent="0.35">
      <c r="B22" s="6"/>
      <c r="C22" s="72" t="s">
        <v>28</v>
      </c>
      <c r="D22" s="73">
        <f>D9</f>
        <v>1802</v>
      </c>
      <c r="E22" s="74"/>
      <c r="F22" s="72" t="s">
        <v>23</v>
      </c>
      <c r="G22" s="73">
        <f>$I$8</f>
        <v>344</v>
      </c>
      <c r="H22" s="74"/>
      <c r="I22" s="72" t="s">
        <v>27</v>
      </c>
      <c r="J22" s="73">
        <f>I9</f>
        <v>187</v>
      </c>
      <c r="K22" s="74"/>
      <c r="L22" s="75" t="s">
        <v>27</v>
      </c>
      <c r="M22" s="76">
        <f>I10</f>
        <v>41</v>
      </c>
      <c r="N22" s="74"/>
      <c r="O22" s="75" t="s">
        <v>27</v>
      </c>
      <c r="P22" s="76">
        <f>I11</f>
        <v>35</v>
      </c>
      <c r="Q22" s="74"/>
      <c r="R22" s="75" t="s">
        <v>27</v>
      </c>
      <c r="S22" s="76">
        <f>I12</f>
        <v>48</v>
      </c>
      <c r="T22" s="22"/>
    </row>
    <row r="23" spans="2:20" ht="19.5" thickBot="1" x14ac:dyDescent="0.35">
      <c r="B23" s="6"/>
      <c r="C23" s="77" t="s">
        <v>22</v>
      </c>
      <c r="D23" s="78">
        <f>$D$9/$D$8</f>
        <v>4.5566035350342628E-2</v>
      </c>
      <c r="E23" s="79"/>
      <c r="F23" s="77" t="s">
        <v>31</v>
      </c>
      <c r="G23" s="80">
        <f>G22/D22</f>
        <v>0.19089900110987792</v>
      </c>
      <c r="H23" s="81">
        <f>G23</f>
        <v>0.19089900110987792</v>
      </c>
      <c r="I23" s="77" t="s">
        <v>31</v>
      </c>
      <c r="J23" s="80">
        <f>I9/I8</f>
        <v>0.54360465116279066</v>
      </c>
      <c r="K23" s="82">
        <f>J23</f>
        <v>0.54360465116279066</v>
      </c>
      <c r="L23" s="59" t="s">
        <v>31</v>
      </c>
      <c r="M23" s="80">
        <f>M22/I9</f>
        <v>0.21925133689839571</v>
      </c>
      <c r="N23" s="82">
        <f>M23</f>
        <v>0.21925133689839571</v>
      </c>
      <c r="O23" s="59" t="s">
        <v>31</v>
      </c>
      <c r="P23" s="80">
        <f>P22/I9</f>
        <v>0.18716577540106952</v>
      </c>
      <c r="Q23" s="82">
        <f>P23</f>
        <v>0.18716577540106952</v>
      </c>
      <c r="R23" s="59" t="s">
        <v>31</v>
      </c>
      <c r="S23" s="80">
        <f>S22/I9</f>
        <v>0.25668449197860965</v>
      </c>
      <c r="T23" s="30">
        <f>S23</f>
        <v>0.25668449197860965</v>
      </c>
    </row>
    <row r="24" spans="2:20" ht="19.5" thickBot="1" x14ac:dyDescent="0.35">
      <c r="B24" s="6"/>
      <c r="C24" s="83" t="s">
        <v>25</v>
      </c>
      <c r="D24" s="58">
        <f>$D$10/$D$9</f>
        <v>0.85052719200887905</v>
      </c>
      <c r="E24" s="79"/>
      <c r="F24" s="83" t="s">
        <v>24</v>
      </c>
      <c r="G24" s="61">
        <f>$D$10/$I$8</f>
        <v>4.4553779069767447</v>
      </c>
      <c r="H24" s="48"/>
      <c r="I24" s="83" t="s">
        <v>26</v>
      </c>
      <c r="J24" s="58">
        <f>D10/J22</f>
        <v>8.1959893048128354</v>
      </c>
      <c r="K24" s="48"/>
      <c r="L24" s="69" t="s">
        <v>44</v>
      </c>
      <c r="M24" s="61">
        <f>J9+(J10*N23)</f>
        <v>15.514171122994652</v>
      </c>
      <c r="N24" s="48"/>
      <c r="O24" s="69" t="s">
        <v>44</v>
      </c>
      <c r="P24" s="61">
        <f>J9+(Q23*J11)</f>
        <v>15.427272727272728</v>
      </c>
      <c r="Q24" s="48"/>
      <c r="R24" s="69" t="s">
        <v>44</v>
      </c>
      <c r="S24" s="84">
        <f>J9+(T23*J12)</f>
        <v>9.7339572192513373</v>
      </c>
      <c r="T24" s="22"/>
    </row>
    <row r="25" spans="2:20" x14ac:dyDescent="0.3">
      <c r="B25" s="6"/>
      <c r="C25" s="10"/>
      <c r="D25" s="10"/>
      <c r="E25" s="10"/>
      <c r="F25" s="10"/>
      <c r="G25" s="10"/>
      <c r="H25" s="10"/>
      <c r="J25" s="10"/>
      <c r="K25" s="12"/>
      <c r="L25" s="87" t="s">
        <v>45</v>
      </c>
      <c r="M25" s="10"/>
      <c r="N25" s="12"/>
      <c r="O25" s="28"/>
      <c r="P25" s="10"/>
      <c r="Q25" s="12"/>
      <c r="S25" s="10"/>
      <c r="T25" s="22"/>
    </row>
    <row r="26" spans="2:20" ht="26.25" customHeight="1" thickBot="1" x14ac:dyDescent="0.35">
      <c r="B26" s="7"/>
      <c r="C26" s="88" t="s">
        <v>46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3"/>
    </row>
  </sheetData>
  <sheetProtection algorithmName="SHA-512" hashValue="i8d1l6QktWIa09IXHMFlaTbgr3vbh2bzXfKCGF/p8ZqFQAQplNuQcIqoJGXn6rMyKw+ZBUbojjeFQqOEylkVlw==" saltValue="x5ooSnt/yFp+y+LHrm3sig==" spinCount="100000" sheet="1" objects="1" scenarios="1" selectLockedCells="1"/>
  <mergeCells count="30">
    <mergeCell ref="C7:D7"/>
    <mergeCell ref="N7:O7"/>
    <mergeCell ref="S8:T8"/>
    <mergeCell ref="S9:T9"/>
    <mergeCell ref="S10:T10"/>
    <mergeCell ref="S11:T11"/>
    <mergeCell ref="S12:T12"/>
    <mergeCell ref="R7:T7"/>
    <mergeCell ref="G7:H7"/>
    <mergeCell ref="L8:M8"/>
    <mergeCell ref="L9:M9"/>
    <mergeCell ref="L10:M10"/>
    <mergeCell ref="L11:M11"/>
    <mergeCell ref="N8:O8"/>
    <mergeCell ref="N9:O9"/>
    <mergeCell ref="N10:O10"/>
    <mergeCell ref="N11:O11"/>
    <mergeCell ref="L21:M21"/>
    <mergeCell ref="O21:P21"/>
    <mergeCell ref="R21:S21"/>
    <mergeCell ref="G8:H8"/>
    <mergeCell ref="G9:H9"/>
    <mergeCell ref="G10:H10"/>
    <mergeCell ref="G11:H11"/>
    <mergeCell ref="G12:H12"/>
    <mergeCell ref="L12:M12"/>
    <mergeCell ref="N12:O12"/>
    <mergeCell ref="C21:D21"/>
    <mergeCell ref="F21:G21"/>
    <mergeCell ref="I21:J21"/>
  </mergeCells>
  <conditionalFormatting sqref="S12:T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topLeftCell="A4" zoomScaleNormal="100" workbookViewId="0">
      <selection activeCell="G11" sqref="G11:H11"/>
    </sheetView>
  </sheetViews>
  <sheetFormatPr defaultRowHeight="18.75" x14ac:dyDescent="0.3"/>
  <cols>
    <col min="1" max="2" width="9.140625" style="1"/>
    <col min="3" max="3" width="17.42578125" style="1" customWidth="1"/>
    <col min="4" max="4" width="17.5703125" style="1" bestFit="1" customWidth="1"/>
    <col min="5" max="5" width="12.42578125" style="1" customWidth="1"/>
    <col min="6" max="6" width="21.140625" style="1" customWidth="1"/>
    <col min="7" max="7" width="13.42578125" style="1" customWidth="1"/>
    <col min="8" max="8" width="12" style="1" customWidth="1"/>
    <col min="9" max="9" width="21" style="1" customWidth="1"/>
    <col min="10" max="10" width="13.42578125" style="1" customWidth="1"/>
    <col min="11" max="11" width="12.140625" style="1" customWidth="1"/>
    <col min="12" max="12" width="20.42578125" style="1" customWidth="1"/>
    <col min="13" max="13" width="13.5703125" style="1" customWidth="1"/>
    <col min="14" max="14" width="12" style="1" customWidth="1"/>
    <col min="15" max="15" width="20.85546875" style="1" customWidth="1"/>
    <col min="16" max="16" width="16.5703125" style="1" customWidth="1"/>
    <col min="17" max="17" width="12.28515625" style="1" customWidth="1"/>
    <col min="18" max="18" width="20.7109375" style="1" customWidth="1"/>
    <col min="19" max="19" width="13.5703125" style="1" bestFit="1" customWidth="1"/>
    <col min="20" max="16384" width="9.140625" style="1"/>
  </cols>
  <sheetData>
    <row r="2" spans="1:20" ht="36" x14ac:dyDescent="0.55000000000000004">
      <c r="B2" s="85" t="s">
        <v>0</v>
      </c>
    </row>
    <row r="3" spans="1:20" x14ac:dyDescent="0.3">
      <c r="B3" s="86" t="s">
        <v>48</v>
      </c>
    </row>
    <row r="5" spans="1:20" ht="19.5" thickBot="1" x14ac:dyDescent="0.35"/>
    <row r="6" spans="1:20" ht="24" thickBot="1" x14ac:dyDescent="0.4">
      <c r="C6" s="16" t="s">
        <v>1</v>
      </c>
      <c r="D6" s="26"/>
      <c r="E6" s="8"/>
      <c r="F6" s="16" t="s">
        <v>5</v>
      </c>
      <c r="G6" s="17"/>
      <c r="H6" s="17"/>
      <c r="I6" s="17"/>
      <c r="J6" s="18"/>
      <c r="L6" s="42" t="s">
        <v>32</v>
      </c>
      <c r="M6" s="43"/>
      <c r="N6" s="43"/>
      <c r="O6" s="44"/>
      <c r="P6" s="45"/>
      <c r="Q6" s="46"/>
      <c r="R6" s="42" t="s">
        <v>33</v>
      </c>
      <c r="S6" s="43"/>
      <c r="T6" s="45"/>
    </row>
    <row r="7" spans="1:20" ht="38.25" customHeight="1" thickBot="1" x14ac:dyDescent="0.35">
      <c r="C7" s="39" t="s">
        <v>40</v>
      </c>
      <c r="D7" s="40"/>
      <c r="E7" s="5"/>
      <c r="F7" s="13" t="s">
        <v>11</v>
      </c>
      <c r="G7" s="20" t="s">
        <v>10</v>
      </c>
      <c r="H7" s="21"/>
      <c r="I7" s="15" t="s">
        <v>38</v>
      </c>
      <c r="J7" s="19" t="s">
        <v>6</v>
      </c>
      <c r="L7" s="47" t="s">
        <v>10</v>
      </c>
      <c r="M7" s="48"/>
      <c r="N7" s="49" t="s">
        <v>39</v>
      </c>
      <c r="O7" s="50"/>
      <c r="P7" s="51" t="s">
        <v>30</v>
      </c>
      <c r="Q7" s="46"/>
      <c r="R7" s="52" t="s">
        <v>34</v>
      </c>
      <c r="S7" s="53"/>
      <c r="T7" s="54"/>
    </row>
    <row r="8" spans="1:20" ht="19.5" thickBot="1" x14ac:dyDescent="0.35">
      <c r="C8" s="4" t="s">
        <v>4</v>
      </c>
      <c r="D8" s="41">
        <v>39547</v>
      </c>
      <c r="E8" s="9"/>
      <c r="F8" s="3" t="s">
        <v>47</v>
      </c>
      <c r="G8" s="35" t="s">
        <v>14</v>
      </c>
      <c r="H8" s="36"/>
      <c r="I8" s="37">
        <v>187</v>
      </c>
      <c r="J8" s="38">
        <v>7.95</v>
      </c>
      <c r="L8" s="55" t="str">
        <f>$G$8</f>
        <v>Product 1</v>
      </c>
      <c r="M8" s="56"/>
      <c r="N8" s="57">
        <f>$I$8*$J$8</f>
        <v>1486.65</v>
      </c>
      <c r="O8" s="56"/>
      <c r="P8" s="58">
        <f>N8/D9</f>
        <v>0.82500000000000007</v>
      </c>
      <c r="Q8" s="46"/>
      <c r="R8" s="59" t="s">
        <v>2</v>
      </c>
      <c r="S8" s="60">
        <f>D10</f>
        <v>1532.65</v>
      </c>
      <c r="T8" s="54"/>
    </row>
    <row r="9" spans="1:20" ht="19.5" thickBot="1" x14ac:dyDescent="0.35">
      <c r="C9" s="4" t="s">
        <v>3</v>
      </c>
      <c r="D9" s="41">
        <v>1802</v>
      </c>
      <c r="E9" s="10"/>
      <c r="F9" s="3" t="s">
        <v>7</v>
      </c>
      <c r="G9" s="35" t="s">
        <v>15</v>
      </c>
      <c r="H9" s="36"/>
      <c r="I9" s="37">
        <v>41</v>
      </c>
      <c r="J9" s="38">
        <v>34.5</v>
      </c>
      <c r="L9" s="55" t="str">
        <f>$G$9</f>
        <v>Product 2</v>
      </c>
      <c r="M9" s="56"/>
      <c r="N9" s="57">
        <f>$I$9*$J$9</f>
        <v>1414.5</v>
      </c>
      <c r="O9" s="56"/>
      <c r="P9" s="61">
        <f>N9/$I$8</f>
        <v>7.5641711229946527</v>
      </c>
      <c r="Q9" s="46"/>
      <c r="R9" s="59" t="s">
        <v>37</v>
      </c>
      <c r="S9" s="62">
        <f>N12</f>
        <v>4633</v>
      </c>
      <c r="T9" s="56"/>
    </row>
    <row r="10" spans="1:20" ht="19.5" thickBot="1" x14ac:dyDescent="0.35">
      <c r="C10" s="25" t="s">
        <v>20</v>
      </c>
      <c r="D10" s="38">
        <v>1532.65</v>
      </c>
      <c r="E10" s="2"/>
      <c r="F10" s="3" t="s">
        <v>8</v>
      </c>
      <c r="G10" s="35" t="s">
        <v>16</v>
      </c>
      <c r="H10" s="36"/>
      <c r="I10" s="37">
        <v>35</v>
      </c>
      <c r="J10" s="38">
        <v>39.950000000000003</v>
      </c>
      <c r="L10" s="55" t="str">
        <f>$G$10</f>
        <v>Product 3</v>
      </c>
      <c r="M10" s="56"/>
      <c r="N10" s="57">
        <f>$I$10*$J$10</f>
        <v>1398.25</v>
      </c>
      <c r="O10" s="56"/>
      <c r="P10" s="61">
        <f>N10/$I$8</f>
        <v>7.4772727272727275</v>
      </c>
      <c r="Q10" s="46"/>
      <c r="R10" s="59" t="s">
        <v>36</v>
      </c>
      <c r="S10" s="63">
        <f>S9/D9</f>
        <v>2.5710321864594894</v>
      </c>
      <c r="T10" s="64"/>
    </row>
    <row r="11" spans="1:20" ht="19.5" thickBot="1" x14ac:dyDescent="0.35">
      <c r="C11" s="2"/>
      <c r="D11" s="2"/>
      <c r="E11" s="2"/>
      <c r="F11" s="3" t="s">
        <v>9</v>
      </c>
      <c r="G11" s="35" t="s">
        <v>17</v>
      </c>
      <c r="H11" s="36"/>
      <c r="I11" s="37">
        <v>48</v>
      </c>
      <c r="J11" s="38">
        <v>6.95</v>
      </c>
      <c r="L11" s="55" t="str">
        <f>$G$11</f>
        <v>Product 4</v>
      </c>
      <c r="M11" s="56"/>
      <c r="N11" s="57">
        <f>$I$11*$J$11</f>
        <v>333.6</v>
      </c>
      <c r="O11" s="56"/>
      <c r="P11" s="61">
        <f>N11/$I$8</f>
        <v>1.7839572192513371</v>
      </c>
      <c r="Q11" s="46"/>
      <c r="R11" s="59" t="s">
        <v>42</v>
      </c>
      <c r="S11" s="62">
        <f>J8+(J9*N23)+(J10*Q23)+(J11*T23)</f>
        <v>24.775401069518718</v>
      </c>
      <c r="T11" s="56"/>
    </row>
    <row r="12" spans="1:20" ht="19.5" thickBot="1" x14ac:dyDescent="0.35">
      <c r="C12" s="2"/>
      <c r="D12" s="2"/>
      <c r="E12" s="2"/>
      <c r="L12" s="65" t="s">
        <v>29</v>
      </c>
      <c r="M12" s="56"/>
      <c r="N12" s="66">
        <f>SUM(N8:O11)</f>
        <v>4633</v>
      </c>
      <c r="O12" s="67"/>
      <c r="P12" s="68"/>
      <c r="Q12" s="46"/>
      <c r="R12" s="69" t="s">
        <v>35</v>
      </c>
      <c r="S12" s="62">
        <f>S9-S8</f>
        <v>3100.35</v>
      </c>
      <c r="T12" s="56"/>
    </row>
    <row r="13" spans="1:20" x14ac:dyDescent="0.3">
      <c r="L13" s="46"/>
      <c r="M13" s="46"/>
      <c r="N13" s="46"/>
      <c r="O13" s="46"/>
      <c r="P13" s="46"/>
      <c r="R13" s="87" t="s">
        <v>43</v>
      </c>
      <c r="S13" s="46"/>
      <c r="T13" s="46"/>
    </row>
    <row r="14" spans="1:20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138"/>
    </row>
    <row r="15" spans="1:20" ht="19.5" thickBot="1" x14ac:dyDescent="0.3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20" ht="24" thickBot="1" x14ac:dyDescent="0.4">
      <c r="A16" s="46"/>
      <c r="B16" s="42" t="s">
        <v>21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  <c r="R16" s="48"/>
      <c r="S16" s="12"/>
      <c r="T16" s="12"/>
    </row>
    <row r="17" spans="1:20" x14ac:dyDescent="0.3">
      <c r="A17" s="46"/>
      <c r="B17" s="13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91"/>
      <c r="R17" s="48"/>
      <c r="S17" s="12"/>
      <c r="T17" s="12"/>
    </row>
    <row r="18" spans="1:20" x14ac:dyDescent="0.3">
      <c r="A18" s="46"/>
      <c r="B18" s="13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91"/>
      <c r="R18" s="48"/>
      <c r="S18" s="12"/>
      <c r="T18" s="12"/>
    </row>
    <row r="19" spans="1:20" x14ac:dyDescent="0.3">
      <c r="A19" s="46"/>
      <c r="B19" s="13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91"/>
      <c r="R19" s="48"/>
      <c r="S19" s="12"/>
      <c r="T19" s="12"/>
    </row>
    <row r="20" spans="1:20" ht="19.5" thickBot="1" x14ac:dyDescent="0.35">
      <c r="A20" s="46"/>
      <c r="B20" s="13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91"/>
      <c r="R20" s="48"/>
      <c r="S20" s="12"/>
      <c r="T20" s="12"/>
    </row>
    <row r="21" spans="1:20" ht="24" thickBot="1" x14ac:dyDescent="0.4">
      <c r="A21" s="46"/>
      <c r="B21" s="133"/>
      <c r="C21" s="70"/>
      <c r="D21" s="71"/>
      <c r="E21" s="48"/>
      <c r="F21" s="70" t="str">
        <f>G8</f>
        <v>Product 1</v>
      </c>
      <c r="G21" s="71"/>
      <c r="H21" s="48"/>
      <c r="I21" s="70" t="str">
        <f>G9</f>
        <v>Product 2</v>
      </c>
      <c r="J21" s="71"/>
      <c r="K21" s="48"/>
      <c r="L21" s="70" t="str">
        <f>G10</f>
        <v>Product 3</v>
      </c>
      <c r="M21" s="71"/>
      <c r="N21" s="48"/>
      <c r="O21" s="70" t="str">
        <f>G11</f>
        <v>Product 4</v>
      </c>
      <c r="P21" s="71"/>
      <c r="Q21" s="91"/>
      <c r="R21" s="48"/>
      <c r="S21" s="12"/>
      <c r="T21" s="12"/>
    </row>
    <row r="22" spans="1:20" ht="19.5" thickBot="1" x14ac:dyDescent="0.35">
      <c r="A22" s="46"/>
      <c r="B22" s="133"/>
      <c r="C22" s="72" t="s">
        <v>28</v>
      </c>
      <c r="D22" s="73">
        <f>D9</f>
        <v>1802</v>
      </c>
      <c r="E22" s="74"/>
      <c r="F22" s="72" t="s">
        <v>27</v>
      </c>
      <c r="G22" s="73">
        <f>I8</f>
        <v>187</v>
      </c>
      <c r="H22" s="74"/>
      <c r="I22" s="75" t="s">
        <v>27</v>
      </c>
      <c r="J22" s="76">
        <f>I9</f>
        <v>41</v>
      </c>
      <c r="K22" s="74"/>
      <c r="L22" s="75" t="s">
        <v>27</v>
      </c>
      <c r="M22" s="76">
        <f>I10</f>
        <v>35</v>
      </c>
      <c r="N22" s="74"/>
      <c r="O22" s="75" t="s">
        <v>27</v>
      </c>
      <c r="P22" s="76">
        <f>I11</f>
        <v>48</v>
      </c>
      <c r="Q22" s="92"/>
      <c r="R22" s="48"/>
      <c r="S22" s="12"/>
      <c r="T22" s="12"/>
    </row>
    <row r="23" spans="1:20" ht="19.5" thickBot="1" x14ac:dyDescent="0.35">
      <c r="A23" s="46"/>
      <c r="B23" s="133"/>
      <c r="C23" s="77" t="s">
        <v>22</v>
      </c>
      <c r="D23" s="78">
        <f>$D$9/$D$8</f>
        <v>4.5566035350342628E-2</v>
      </c>
      <c r="E23" s="79"/>
      <c r="F23" s="77" t="s">
        <v>31</v>
      </c>
      <c r="G23" s="80">
        <f>G22/D22</f>
        <v>0.10377358490566038</v>
      </c>
      <c r="H23" s="90">
        <f>G23</f>
        <v>0.10377358490566038</v>
      </c>
      <c r="I23" s="59" t="s">
        <v>31</v>
      </c>
      <c r="J23" s="80">
        <f>J22/I8</f>
        <v>0.21925133689839571</v>
      </c>
      <c r="K23" s="82">
        <f>G23</f>
        <v>0.10377358490566038</v>
      </c>
      <c r="L23" s="59" t="s">
        <v>31</v>
      </c>
      <c r="M23" s="80">
        <f>M22/I8</f>
        <v>0.18716577540106952</v>
      </c>
      <c r="N23" s="82">
        <f>J23</f>
        <v>0.21925133689839571</v>
      </c>
      <c r="O23" s="59" t="s">
        <v>31</v>
      </c>
      <c r="P23" s="80">
        <f>P22/I8</f>
        <v>0.25668449197860965</v>
      </c>
      <c r="Q23" s="93">
        <f>M23</f>
        <v>0.18716577540106952</v>
      </c>
      <c r="R23" s="48"/>
      <c r="S23" s="12"/>
      <c r="T23" s="29">
        <f>P23</f>
        <v>0.25668449197860965</v>
      </c>
    </row>
    <row r="24" spans="1:20" ht="19.5" thickBot="1" x14ac:dyDescent="0.35">
      <c r="A24" s="46"/>
      <c r="B24" s="133"/>
      <c r="C24" s="83" t="s">
        <v>25</v>
      </c>
      <c r="D24" s="58">
        <f>$D$10/$D$9</f>
        <v>0.85052719200887905</v>
      </c>
      <c r="E24" s="79"/>
      <c r="F24" s="83" t="s">
        <v>26</v>
      </c>
      <c r="G24" s="58">
        <f>D10/G22</f>
        <v>8.1959893048128354</v>
      </c>
      <c r="H24" s="48"/>
      <c r="I24" s="69" t="s">
        <v>44</v>
      </c>
      <c r="J24" s="61">
        <f>J8+(J9*N23)</f>
        <v>15.514171122994652</v>
      </c>
      <c r="K24" s="48"/>
      <c r="L24" s="69" t="s">
        <v>44</v>
      </c>
      <c r="M24" s="61">
        <f>J8+(Q23*J10)</f>
        <v>15.427272727272728</v>
      </c>
      <c r="N24" s="48"/>
      <c r="O24" s="69" t="s">
        <v>44</v>
      </c>
      <c r="P24" s="84">
        <f>J8+(T23*J11)</f>
        <v>9.7339572192513373</v>
      </c>
      <c r="Q24" s="91"/>
      <c r="R24" s="48"/>
      <c r="S24" s="12"/>
      <c r="T24" s="12"/>
    </row>
    <row r="25" spans="1:20" x14ac:dyDescent="0.3">
      <c r="A25" s="46"/>
      <c r="B25" s="133"/>
      <c r="C25" s="79"/>
      <c r="D25" s="79"/>
      <c r="E25" s="79"/>
      <c r="F25" s="79"/>
      <c r="G25" s="79"/>
      <c r="H25" s="79"/>
      <c r="I25" s="94" t="s">
        <v>45</v>
      </c>
      <c r="J25" s="79"/>
      <c r="K25" s="48"/>
      <c r="L25" s="48"/>
      <c r="M25" s="48"/>
      <c r="N25" s="48"/>
      <c r="O25" s="124"/>
      <c r="P25" s="79"/>
      <c r="Q25" s="91"/>
      <c r="R25" s="48"/>
      <c r="S25" s="10"/>
      <c r="T25" s="12"/>
    </row>
    <row r="26" spans="1:20" ht="26.25" customHeight="1" thickBot="1" x14ac:dyDescent="0.35">
      <c r="A26" s="46"/>
      <c r="B26" s="135"/>
      <c r="C26" s="139" t="s">
        <v>46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7"/>
      <c r="R26" s="48"/>
      <c r="S26" s="12"/>
      <c r="T26" s="12"/>
    </row>
    <row r="27" spans="1:20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20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20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20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20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</sheetData>
  <sheetProtection algorithmName="SHA-512" hashValue="+P0u7xnRZSc/7urwv8KXlBSlT/n/184Uu1WA3CJ05V5zE12H8G0wpn9IiShclN5jNMYuJw0NjkcUO8DozuE0pQ==" saltValue="y2jseIf78xfM5jE/Tt9IdQ==" spinCount="100000" sheet="1" objects="1" scenarios="1" selectLockedCells="1"/>
  <mergeCells count="28">
    <mergeCell ref="C21:D21"/>
    <mergeCell ref="F21:G21"/>
    <mergeCell ref="I21:J21"/>
    <mergeCell ref="L21:M21"/>
    <mergeCell ref="O21:P21"/>
    <mergeCell ref="L11:M11"/>
    <mergeCell ref="N11:O11"/>
    <mergeCell ref="S11:T11"/>
    <mergeCell ref="G11:H11"/>
    <mergeCell ref="L12:M12"/>
    <mergeCell ref="N12:O12"/>
    <mergeCell ref="S12:T12"/>
    <mergeCell ref="G9:H9"/>
    <mergeCell ref="L9:M9"/>
    <mergeCell ref="N9:O9"/>
    <mergeCell ref="S9:T9"/>
    <mergeCell ref="G10:H10"/>
    <mergeCell ref="L10:M10"/>
    <mergeCell ref="N10:O10"/>
    <mergeCell ref="S10:T10"/>
    <mergeCell ref="C7:D7"/>
    <mergeCell ref="G7:H7"/>
    <mergeCell ref="N7:O7"/>
    <mergeCell ref="R7:T7"/>
    <mergeCell ref="G8:H8"/>
    <mergeCell ref="L8:M8"/>
    <mergeCell ref="N8:O8"/>
    <mergeCell ref="S8:T8"/>
  </mergeCells>
  <conditionalFormatting sqref="S12:T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8"/>
  <sheetViews>
    <sheetView zoomScaleNormal="100" workbookViewId="0">
      <selection activeCell="C7" sqref="C7:D7"/>
    </sheetView>
  </sheetViews>
  <sheetFormatPr defaultRowHeight="18.75" x14ac:dyDescent="0.3"/>
  <cols>
    <col min="1" max="2" width="9.140625" style="1"/>
    <col min="3" max="3" width="17.42578125" style="1" customWidth="1"/>
    <col min="4" max="4" width="17.5703125" style="1" bestFit="1" customWidth="1"/>
    <col min="5" max="5" width="12.42578125" style="1" customWidth="1"/>
    <col min="6" max="6" width="21.140625" style="1" customWidth="1"/>
    <col min="7" max="7" width="13.42578125" style="1" customWidth="1"/>
    <col min="8" max="8" width="16.7109375" style="1" customWidth="1"/>
    <col min="9" max="9" width="21" style="1" customWidth="1"/>
    <col min="10" max="10" width="13.42578125" style="1" customWidth="1"/>
    <col min="11" max="11" width="17.140625" style="1" customWidth="1"/>
    <col min="12" max="12" width="20.42578125" style="1" customWidth="1"/>
    <col min="13" max="13" width="13.5703125" style="1" customWidth="1"/>
    <col min="14" max="14" width="12" style="1" customWidth="1"/>
    <col min="15" max="15" width="20.85546875" style="1" customWidth="1"/>
    <col min="16" max="16" width="16.5703125" style="1" customWidth="1"/>
    <col min="17" max="17" width="12.28515625" style="1" customWidth="1"/>
    <col min="18" max="18" width="20.7109375" style="1" customWidth="1"/>
    <col min="19" max="19" width="13.5703125" style="1" bestFit="1" customWidth="1"/>
    <col min="20" max="16384" width="9.140625" style="1"/>
  </cols>
  <sheetData>
    <row r="2" spans="2:20" ht="36" x14ac:dyDescent="0.55000000000000004">
      <c r="B2" s="85" t="s">
        <v>0</v>
      </c>
    </row>
    <row r="3" spans="2:20" x14ac:dyDescent="0.3">
      <c r="B3" s="86" t="s">
        <v>49</v>
      </c>
    </row>
    <row r="5" spans="2:20" ht="30" customHeight="1" thickBot="1" x14ac:dyDescent="0.35">
      <c r="J5" s="46"/>
      <c r="K5" s="46"/>
      <c r="L5" s="46"/>
    </row>
    <row r="6" spans="2:20" ht="24" thickBot="1" x14ac:dyDescent="0.4">
      <c r="C6" s="16" t="s">
        <v>1</v>
      </c>
      <c r="D6" s="26"/>
      <c r="E6" s="8"/>
      <c r="F6" s="16" t="s">
        <v>5</v>
      </c>
      <c r="G6" s="17"/>
      <c r="H6" s="17"/>
      <c r="I6" s="18"/>
      <c r="J6" s="46"/>
      <c r="K6" s="42" t="s">
        <v>33</v>
      </c>
      <c r="L6" s="126"/>
      <c r="M6" s="48"/>
      <c r="N6" s="114"/>
      <c r="O6" s="48"/>
      <c r="P6" s="48"/>
      <c r="Q6" s="46"/>
    </row>
    <row r="7" spans="2:20" ht="38.25" customHeight="1" thickBot="1" x14ac:dyDescent="0.35">
      <c r="C7" s="39" t="s">
        <v>40</v>
      </c>
      <c r="D7" s="40"/>
      <c r="E7" s="5"/>
      <c r="F7" s="111" t="s">
        <v>10</v>
      </c>
      <c r="G7" s="110"/>
      <c r="H7" s="15" t="s">
        <v>38</v>
      </c>
      <c r="I7" s="19" t="s">
        <v>6</v>
      </c>
      <c r="J7" s="46"/>
      <c r="K7" s="130" t="s">
        <v>34</v>
      </c>
      <c r="L7" s="132"/>
      <c r="M7" s="123"/>
      <c r="N7" s="49"/>
      <c r="O7" s="113"/>
      <c r="P7" s="115"/>
      <c r="Q7" s="46"/>
    </row>
    <row r="8" spans="2:20" ht="19.5" thickBot="1" x14ac:dyDescent="0.35">
      <c r="C8" s="4" t="s">
        <v>4</v>
      </c>
      <c r="D8" s="41">
        <v>39547</v>
      </c>
      <c r="E8" s="9"/>
      <c r="F8" s="89" t="s">
        <v>14</v>
      </c>
      <c r="G8" s="112"/>
      <c r="H8" s="37">
        <v>187</v>
      </c>
      <c r="I8" s="38">
        <v>18.95</v>
      </c>
      <c r="J8" s="46"/>
      <c r="K8" s="59" t="s">
        <v>2</v>
      </c>
      <c r="L8" s="127">
        <f>D10</f>
        <v>1532.65</v>
      </c>
      <c r="M8" s="123"/>
      <c r="N8" s="117"/>
      <c r="O8" s="113"/>
      <c r="P8" s="118"/>
      <c r="Q8" s="46"/>
    </row>
    <row r="9" spans="2:20" ht="19.5" thickBot="1" x14ac:dyDescent="0.35">
      <c r="C9" s="4" t="s">
        <v>3</v>
      </c>
      <c r="D9" s="41">
        <v>1802</v>
      </c>
      <c r="E9" s="79"/>
      <c r="F9" s="122"/>
      <c r="G9" s="122"/>
      <c r="H9" s="122"/>
      <c r="I9" s="118"/>
      <c r="J9" s="46"/>
      <c r="K9" s="59" t="s">
        <v>37</v>
      </c>
      <c r="L9" s="128">
        <f>I8*H8</f>
        <v>3543.65</v>
      </c>
      <c r="M9" s="123"/>
      <c r="N9" s="117"/>
      <c r="O9" s="113"/>
      <c r="P9" s="119"/>
      <c r="Q9" s="46"/>
    </row>
    <row r="10" spans="2:20" ht="19.5" thickBot="1" x14ac:dyDescent="0.35">
      <c r="C10" s="25" t="s">
        <v>20</v>
      </c>
      <c r="D10" s="38">
        <v>1532.65</v>
      </c>
      <c r="E10" s="140"/>
      <c r="F10" s="122"/>
      <c r="G10" s="116"/>
      <c r="H10" s="116"/>
      <c r="I10" s="122"/>
      <c r="J10" s="118"/>
      <c r="K10" s="59" t="s">
        <v>36</v>
      </c>
      <c r="L10" s="129">
        <f>L9/D9</f>
        <v>1.9665094339622642</v>
      </c>
      <c r="M10" s="125"/>
      <c r="N10" s="117"/>
      <c r="O10" s="113"/>
      <c r="P10" s="119"/>
      <c r="Q10" s="46"/>
    </row>
    <row r="11" spans="2:20" ht="19.5" thickBot="1" x14ac:dyDescent="0.35">
      <c r="C11" s="2"/>
      <c r="D11" s="2"/>
      <c r="E11" s="140"/>
      <c r="F11" s="122"/>
      <c r="G11" s="116"/>
      <c r="H11" s="113"/>
      <c r="I11" s="122"/>
      <c r="J11" s="118"/>
      <c r="K11" s="59" t="s">
        <v>41</v>
      </c>
      <c r="L11" s="128">
        <f>I8+(I9*N23)+(J10*Q23)+(J11*T23)</f>
        <v>18.95</v>
      </c>
      <c r="M11" s="123"/>
      <c r="N11" s="117"/>
      <c r="O11" s="113"/>
      <c r="P11" s="119"/>
      <c r="Q11" s="46"/>
    </row>
    <row r="12" spans="2:20" ht="19.5" thickBot="1" x14ac:dyDescent="0.35">
      <c r="C12" s="2"/>
      <c r="D12" s="2"/>
      <c r="E12" s="140"/>
      <c r="F12" s="48"/>
      <c r="G12" s="46"/>
      <c r="H12" s="46"/>
      <c r="I12" s="46"/>
      <c r="J12" s="46"/>
      <c r="K12" s="69" t="s">
        <v>35</v>
      </c>
      <c r="L12" s="128">
        <f>L9-L8</f>
        <v>2011</v>
      </c>
      <c r="M12" s="123"/>
      <c r="N12" s="120"/>
      <c r="O12" s="121"/>
      <c r="P12" s="79"/>
      <c r="Q12" s="46"/>
    </row>
    <row r="13" spans="2:20" x14ac:dyDescent="0.3">
      <c r="E13" s="46"/>
      <c r="F13" s="46"/>
      <c r="G13" s="46"/>
      <c r="H13" s="46"/>
      <c r="I13" s="46"/>
      <c r="J13" s="46"/>
      <c r="K13" s="87"/>
      <c r="L13" s="46"/>
      <c r="M13" s="48"/>
      <c r="N13" s="46"/>
      <c r="O13" s="46"/>
      <c r="P13" s="46"/>
    </row>
    <row r="14" spans="2:20" x14ac:dyDescent="0.3">
      <c r="E14" s="46"/>
      <c r="F14" s="46"/>
      <c r="G14" s="46"/>
      <c r="H14" s="46"/>
      <c r="I14" s="96"/>
      <c r="J14" s="96"/>
      <c r="K14" s="96"/>
      <c r="L14" s="96"/>
      <c r="M14" s="95"/>
      <c r="N14" s="95"/>
      <c r="O14" s="95"/>
      <c r="P14" s="95"/>
      <c r="Q14" s="95"/>
      <c r="R14" s="101"/>
    </row>
    <row r="15" spans="2:20" ht="19.5" thickBot="1" x14ac:dyDescent="0.35">
      <c r="E15" s="46"/>
      <c r="F15" s="46"/>
      <c r="G15" s="46"/>
      <c r="H15" s="46"/>
      <c r="I15" s="96"/>
      <c r="J15" s="96"/>
      <c r="K15" s="95"/>
      <c r="L15" s="95"/>
      <c r="M15" s="95"/>
      <c r="N15" s="95"/>
      <c r="O15" s="95"/>
      <c r="P15" s="95"/>
      <c r="Q15" s="95"/>
      <c r="R15" s="95"/>
    </row>
    <row r="16" spans="2:20" ht="24" thickBot="1" x14ac:dyDescent="0.4">
      <c r="B16" s="42" t="s">
        <v>21</v>
      </c>
      <c r="C16" s="44"/>
      <c r="D16" s="44"/>
      <c r="E16" s="44"/>
      <c r="F16" s="44"/>
      <c r="G16" s="44"/>
      <c r="H16" s="4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12"/>
      <c r="T16" s="12"/>
    </row>
    <row r="17" spans="2:20" x14ac:dyDescent="0.3">
      <c r="B17" s="133"/>
      <c r="C17" s="48"/>
      <c r="D17" s="48"/>
      <c r="E17" s="48"/>
      <c r="F17" s="48"/>
      <c r="G17" s="48"/>
      <c r="H17" s="91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12"/>
      <c r="T17" s="12"/>
    </row>
    <row r="18" spans="2:20" x14ac:dyDescent="0.3">
      <c r="B18" s="133"/>
      <c r="C18" s="48"/>
      <c r="D18" s="48"/>
      <c r="E18" s="48"/>
      <c r="F18" s="48"/>
      <c r="G18" s="48"/>
      <c r="H18" s="91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12"/>
      <c r="T18" s="12"/>
    </row>
    <row r="19" spans="2:20" x14ac:dyDescent="0.3">
      <c r="B19" s="133"/>
      <c r="C19" s="48"/>
      <c r="D19" s="48"/>
      <c r="E19" s="48"/>
      <c r="F19" s="48"/>
      <c r="G19" s="48"/>
      <c r="H19" s="91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12"/>
      <c r="T19" s="12"/>
    </row>
    <row r="20" spans="2:20" ht="19.5" thickBot="1" x14ac:dyDescent="0.35">
      <c r="B20" s="133"/>
      <c r="C20" s="48"/>
      <c r="D20" s="48"/>
      <c r="E20" s="48"/>
      <c r="F20" s="48"/>
      <c r="G20" s="48"/>
      <c r="H20" s="91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12"/>
      <c r="T20" s="12"/>
    </row>
    <row r="21" spans="2:20" ht="24" thickBot="1" x14ac:dyDescent="0.4">
      <c r="B21" s="133"/>
      <c r="C21" s="70"/>
      <c r="D21" s="71"/>
      <c r="E21" s="48"/>
      <c r="F21" s="70" t="str">
        <f>F8</f>
        <v>Product 1</v>
      </c>
      <c r="G21" s="71"/>
      <c r="H21" s="91"/>
      <c r="I21" s="102"/>
      <c r="J21" s="103"/>
      <c r="K21" s="96"/>
      <c r="L21" s="102"/>
      <c r="M21" s="102"/>
      <c r="N21" s="96"/>
      <c r="O21" s="102"/>
      <c r="P21" s="103"/>
      <c r="Q21" s="96"/>
      <c r="R21" s="95"/>
      <c r="S21" s="12"/>
      <c r="T21" s="12"/>
    </row>
    <row r="22" spans="2:20" ht="19.5" thickBot="1" x14ac:dyDescent="0.35">
      <c r="B22" s="133"/>
      <c r="C22" s="72" t="s">
        <v>28</v>
      </c>
      <c r="D22" s="73">
        <f>D9</f>
        <v>1802</v>
      </c>
      <c r="E22" s="74"/>
      <c r="F22" s="72" t="s">
        <v>27</v>
      </c>
      <c r="G22" s="73">
        <f>H8</f>
        <v>187</v>
      </c>
      <c r="H22" s="92"/>
      <c r="I22" s="104"/>
      <c r="J22" s="105"/>
      <c r="K22" s="97"/>
      <c r="L22" s="104"/>
      <c r="M22" s="105"/>
      <c r="N22" s="97"/>
      <c r="O22" s="104"/>
      <c r="P22" s="105"/>
      <c r="Q22" s="97"/>
      <c r="R22" s="95"/>
      <c r="S22" s="12"/>
      <c r="T22" s="12"/>
    </row>
    <row r="23" spans="2:20" ht="19.5" thickBot="1" x14ac:dyDescent="0.35">
      <c r="B23" s="133"/>
      <c r="C23" s="77" t="s">
        <v>22</v>
      </c>
      <c r="D23" s="78">
        <f>$D$9/$D$8</f>
        <v>4.5566035350342628E-2</v>
      </c>
      <c r="E23" s="79"/>
      <c r="F23" s="77" t="s">
        <v>31</v>
      </c>
      <c r="G23" s="80">
        <f>G22/D22</f>
        <v>0.10377358490566038</v>
      </c>
      <c r="H23" s="109"/>
      <c r="I23" s="104"/>
      <c r="J23" s="106"/>
      <c r="K23" s="98"/>
      <c r="L23" s="104"/>
      <c r="M23" s="106"/>
      <c r="N23" s="98"/>
      <c r="O23" s="104"/>
      <c r="P23" s="106"/>
      <c r="Q23" s="98"/>
      <c r="R23" s="95"/>
      <c r="S23" s="12"/>
      <c r="T23" s="29">
        <f>P23</f>
        <v>0</v>
      </c>
    </row>
    <row r="24" spans="2:20" ht="19.5" thickBot="1" x14ac:dyDescent="0.35">
      <c r="B24" s="133"/>
      <c r="C24" s="83" t="s">
        <v>25</v>
      </c>
      <c r="D24" s="58">
        <f>$D$10/$D$9</f>
        <v>0.85052719200887905</v>
      </c>
      <c r="E24" s="79"/>
      <c r="F24" s="83" t="s">
        <v>26</v>
      </c>
      <c r="G24" s="58">
        <f>D10/G22</f>
        <v>8.1959893048128354</v>
      </c>
      <c r="H24" s="91"/>
      <c r="I24" s="104"/>
      <c r="J24" s="107"/>
      <c r="K24" s="96"/>
      <c r="L24" s="104"/>
      <c r="M24" s="107"/>
      <c r="N24" s="96"/>
      <c r="O24" s="104"/>
      <c r="P24" s="108"/>
      <c r="Q24" s="96"/>
      <c r="R24" s="95"/>
      <c r="S24" s="12"/>
      <c r="T24" s="12"/>
    </row>
    <row r="25" spans="2:20" x14ac:dyDescent="0.3">
      <c r="B25" s="133"/>
      <c r="C25" s="79"/>
      <c r="D25" s="79"/>
      <c r="E25" s="79"/>
      <c r="F25" s="79"/>
      <c r="G25" s="79"/>
      <c r="H25" s="134"/>
      <c r="I25" s="94"/>
      <c r="J25" s="99"/>
      <c r="K25" s="95"/>
      <c r="L25" s="95"/>
      <c r="M25" s="95"/>
      <c r="N25" s="95"/>
      <c r="O25" s="100"/>
      <c r="P25" s="99"/>
      <c r="Q25" s="95"/>
      <c r="R25" s="95"/>
      <c r="S25" s="10"/>
      <c r="T25" s="12"/>
    </row>
    <row r="26" spans="2:20" ht="26.25" customHeight="1" thickBot="1" x14ac:dyDescent="0.35">
      <c r="B26" s="135"/>
      <c r="C26" s="136"/>
      <c r="D26" s="136"/>
      <c r="E26" s="136"/>
      <c r="F26" s="136"/>
      <c r="G26" s="136"/>
      <c r="H26" s="137"/>
      <c r="I26" s="95"/>
      <c r="J26" s="131" t="s">
        <v>46</v>
      </c>
      <c r="K26" s="95"/>
      <c r="L26" s="95"/>
      <c r="M26" s="95"/>
      <c r="N26" s="95"/>
      <c r="O26" s="95"/>
      <c r="P26" s="95"/>
      <c r="Q26" s="95"/>
      <c r="R26" s="95"/>
      <c r="S26" s="12"/>
      <c r="T26" s="12"/>
    </row>
    <row r="27" spans="2:20" x14ac:dyDescent="0.3"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2:20" x14ac:dyDescent="0.3">
      <c r="I28" s="95"/>
      <c r="J28" s="95"/>
      <c r="K28" s="95"/>
      <c r="L28" s="95"/>
      <c r="M28" s="95"/>
      <c r="N28" s="95"/>
      <c r="O28" s="95"/>
      <c r="P28" s="95"/>
      <c r="Q28" s="95"/>
      <c r="R28" s="95"/>
    </row>
  </sheetData>
  <sheetProtection algorithmName="SHA-512" hashValue="KZLnh9kcyvNyCKC+kH1FgAc2KbHGOP5y6fZMEZb7GsapWG6ZQEIzFtLjUw7rMWw78/y+N8n74OwrUECJHHFFOw==" saltValue="bPOsHYMbSIbF2kjFibEUWQ==" spinCount="100000" sheet="1" objects="1" scenarios="1" selectLockedCells="1"/>
  <mergeCells count="15">
    <mergeCell ref="C21:D21"/>
    <mergeCell ref="F21:G21"/>
    <mergeCell ref="I21:J21"/>
    <mergeCell ref="L21:M21"/>
    <mergeCell ref="O21:P21"/>
    <mergeCell ref="K7:L7"/>
    <mergeCell ref="G11:H11"/>
    <mergeCell ref="N11:O11"/>
    <mergeCell ref="N12:O12"/>
    <mergeCell ref="N9:O9"/>
    <mergeCell ref="G10:H10"/>
    <mergeCell ref="N10:O10"/>
    <mergeCell ref="C7:D7"/>
    <mergeCell ref="N7:O7"/>
    <mergeCell ref="N8:O8"/>
  </mergeCells>
  <conditionalFormatting sqref="L12:M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Tripwire Funnel With Squeeze</vt:lpstr>
      <vt:lpstr>Product Funnel</vt:lpstr>
      <vt:lpstr>Product Listing 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2016-06-06T20:43:48Z</dcterms:created>
  <dcterms:modified xsi:type="dcterms:W3CDTF">2016-06-07T00:45:07Z</dcterms:modified>
</cp:coreProperties>
</file>