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K:\Listbuilding Engine\Calculators\"/>
    </mc:Choice>
  </mc:AlternateContent>
  <bookViews>
    <workbookView xWindow="0" yWindow="0" windowWidth="28800" windowHeight="12210"/>
  </bookViews>
  <sheets>
    <sheet name="Product Evaluation Calculato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1" l="1"/>
  <c r="J34" i="1"/>
  <c r="E34" i="1"/>
  <c r="J33" i="1"/>
  <c r="E33" i="1"/>
  <c r="J32" i="1"/>
  <c r="E32" i="1"/>
  <c r="J30" i="1"/>
  <c r="O30" i="1"/>
  <c r="O32" i="1" s="1"/>
  <c r="O33" i="1" s="1"/>
  <c r="G23" i="1"/>
  <c r="L25" i="1"/>
  <c r="O25" i="1" s="1"/>
  <c r="L24" i="1"/>
  <c r="O24" i="1" s="1"/>
  <c r="L23" i="1"/>
  <c r="O23" i="1" s="1"/>
  <c r="G25" i="1"/>
  <c r="F25" i="1" s="1"/>
  <c r="O31" i="1"/>
  <c r="J31" i="1"/>
  <c r="E31" i="1"/>
  <c r="D25" i="1"/>
  <c r="F17" i="1"/>
  <c r="E25" i="1" s="1"/>
  <c r="F16" i="1"/>
  <c r="E24" i="1"/>
  <c r="E23" i="1"/>
  <c r="D24" i="1"/>
  <c r="G24" i="1" s="1"/>
  <c r="F24" i="1" s="1"/>
  <c r="D23" i="1"/>
  <c r="F15" i="1"/>
  <c r="B17" i="1"/>
  <c r="O29" i="1" s="1"/>
  <c r="B16" i="1"/>
  <c r="J29" i="1" s="1"/>
  <c r="B15" i="1"/>
  <c r="E29" i="1" s="1"/>
  <c r="E30" i="1" l="1"/>
  <c r="F23" i="1"/>
  <c r="B25" i="1"/>
  <c r="I25" i="1"/>
  <c r="B24" i="1"/>
  <c r="I24" i="1"/>
  <c r="B23" i="1"/>
  <c r="I23" i="1"/>
</calcChain>
</file>

<file path=xl/sharedStrings.xml><?xml version="1.0" encoding="utf-8"?>
<sst xmlns="http://schemas.openxmlformats.org/spreadsheetml/2006/main" count="59" uniqueCount="44">
  <si>
    <t>Product Evaluation &amp; Profitablity Calculator</t>
  </si>
  <si>
    <t>Desired Monthly Profit:</t>
  </si>
  <si>
    <t>Item Name</t>
  </si>
  <si>
    <t>Unit Cost</t>
  </si>
  <si>
    <t>Minimum Order Quantity (MOQ)</t>
  </si>
  <si>
    <t>MOQ Order Cost</t>
  </si>
  <si>
    <t>Import Duties/ Customs Taxes</t>
  </si>
  <si>
    <t>Inspection Fee's</t>
  </si>
  <si>
    <t>Insurance/ Additional Fees</t>
  </si>
  <si>
    <t>Product Purchase Information</t>
  </si>
  <si>
    <t>Profitablity Evaluation</t>
  </si>
  <si>
    <t>Estimated Retail Price</t>
  </si>
  <si>
    <t>Gross Profit Margin</t>
  </si>
  <si>
    <t>Gross Profit Per Unit</t>
  </si>
  <si>
    <t>Cost Of Goods Sold (COGS)</t>
  </si>
  <si>
    <t>Sales &amp; Fulfillment Costs</t>
  </si>
  <si>
    <t>Amazon/ Merchant Fee %</t>
  </si>
  <si>
    <t>Amazon/ Merchant Fee $</t>
  </si>
  <si>
    <t>Average Shipping Cost</t>
  </si>
  <si>
    <t>Fulfillment Cost</t>
  </si>
  <si>
    <t>Goal Requirements</t>
  </si>
  <si>
    <t>Required Monthly Unit Sales:</t>
  </si>
  <si>
    <t>Monthly Capital Outlay Requirement:</t>
  </si>
  <si>
    <t>Shipping/ Freight</t>
  </si>
  <si>
    <t>Product 1</t>
  </si>
  <si>
    <t>Product 2</t>
  </si>
  <si>
    <t>Product 3</t>
  </si>
  <si>
    <t>Goals For New Product(s)</t>
  </si>
  <si>
    <t>Minimum Gross Profit Margin</t>
  </si>
  <si>
    <t>Desired Monthly Profit</t>
  </si>
  <si>
    <t>Determine Whether A Product Is Worth Investing In Or Not</t>
  </si>
  <si>
    <r>
      <t xml:space="preserve">Copyright </t>
    </r>
    <r>
      <rPr>
        <sz val="14"/>
        <color theme="1"/>
        <rFont val="Calibri"/>
        <family val="2"/>
      </rPr>
      <t>© BuildGrowScale.com . All Rights Reserved.</t>
    </r>
  </si>
  <si>
    <t>Total S&amp;F Per Unit Cost</t>
  </si>
  <si>
    <t xml:space="preserve"> Return On Investment (WP-ROI):</t>
  </si>
  <si>
    <t>Working Profit (WP) Per Unit:</t>
  </si>
  <si>
    <t>Return On Investment (WP-ROI):</t>
  </si>
  <si>
    <t>Legend</t>
  </si>
  <si>
    <t>GOOD</t>
  </si>
  <si>
    <t>WARNING</t>
  </si>
  <si>
    <t>BAD</t>
  </si>
  <si>
    <t>If a field turns yellow it is telling you to pay attention because the value in that field is less than ideal and could cause problems for you down the road.</t>
  </si>
  <si>
    <t>If a field turns red, that means that you have a problem. Either you have a negative profitablity or the "actual value" in the field does not match one of your Goal criteria.</t>
  </si>
  <si>
    <t xml:space="preserve"> If a field turns green, that means that your numbers are in the good range and/or that the "actual value" in that field matches or exceeds one of your Goal criteria.</t>
  </si>
  <si>
    <t>(what the colors mean)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</si>
</sst>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4"/>
      <color theme="1"/>
      <name val="Calibri"/>
      <family val="2"/>
    </font>
    <font>
      <b/>
      <sz val="14"/>
      <color rgb="FF9C0006"/>
      <name val="Calibri"/>
      <family val="2"/>
      <scheme val="minor"/>
    </font>
    <font>
      <b/>
      <sz val="14"/>
      <color rgb="FF006100"/>
      <name val="Calibri"/>
      <family val="2"/>
      <scheme val="minor"/>
    </font>
    <font>
      <b/>
      <sz val="14"/>
      <color rgb="FF9C65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87">
    <xf numFmtId="0" fontId="0" fillId="0" borderId="0" xfId="0"/>
    <xf numFmtId="0" fontId="6" fillId="0" borderId="0" xfId="0" applyFont="1"/>
    <xf numFmtId="0" fontId="7" fillId="0" borderId="0" xfId="0" applyFont="1"/>
    <xf numFmtId="0" fontId="8" fillId="6" borderId="0" xfId="0" applyFont="1" applyFill="1" applyBorder="1"/>
    <xf numFmtId="0" fontId="9" fillId="7" borderId="2" xfId="0" applyFont="1" applyFill="1" applyBorder="1"/>
    <xf numFmtId="0" fontId="9" fillId="7" borderId="3" xfId="0" applyFont="1" applyFill="1" applyBorder="1"/>
    <xf numFmtId="0" fontId="9" fillId="7" borderId="4" xfId="0" applyFont="1" applyFill="1" applyBorder="1"/>
    <xf numFmtId="0" fontId="9" fillId="5" borderId="2" xfId="0" applyFont="1" applyFill="1" applyBorder="1"/>
    <xf numFmtId="0" fontId="9" fillId="5" borderId="3" xfId="0" applyFont="1" applyFill="1" applyBorder="1"/>
    <xf numFmtId="0" fontId="9" fillId="5" borderId="4" xfId="0" applyFont="1" applyFill="1" applyBorder="1"/>
    <xf numFmtId="0" fontId="6" fillId="6" borderId="0" xfId="0" applyFont="1" applyFill="1"/>
    <xf numFmtId="0" fontId="10" fillId="7" borderId="4" xfId="0" applyFont="1" applyFill="1" applyBorder="1"/>
    <xf numFmtId="0" fontId="7" fillId="6" borderId="6" xfId="0" applyFont="1" applyFill="1" applyBorder="1" applyAlignment="1">
      <alignment horizontal="right"/>
    </xf>
    <xf numFmtId="0" fontId="6" fillId="6" borderId="0" xfId="0" applyFont="1" applyFill="1" applyBorder="1"/>
    <xf numFmtId="0" fontId="7" fillId="6" borderId="0" xfId="0" applyFont="1" applyFill="1" applyBorder="1" applyAlignment="1">
      <alignment horizontal="right"/>
    </xf>
    <xf numFmtId="0" fontId="7" fillId="6" borderId="6" xfId="0" applyFont="1" applyFill="1" applyBorder="1" applyAlignment="1">
      <alignment horizontal="center" wrapText="1"/>
    </xf>
    <xf numFmtId="0" fontId="7" fillId="6" borderId="0" xfId="0" applyFont="1" applyFill="1" applyBorder="1" applyAlignment="1">
      <alignment horizontal="center" wrapText="1"/>
    </xf>
    <xf numFmtId="0" fontId="9" fillId="6" borderId="0" xfId="0" applyFont="1" applyFill="1" applyBorder="1"/>
    <xf numFmtId="0" fontId="9" fillId="7" borderId="10" xfId="0" applyFont="1" applyFill="1" applyBorder="1"/>
    <xf numFmtId="0" fontId="9" fillId="7" borderId="11" xfId="0" applyFont="1" applyFill="1" applyBorder="1"/>
    <xf numFmtId="0" fontId="7" fillId="6" borderId="7" xfId="0" applyFont="1" applyFill="1" applyBorder="1" applyAlignment="1">
      <alignment horizontal="center" wrapText="1"/>
    </xf>
    <xf numFmtId="0" fontId="7" fillId="6" borderId="8" xfId="0" applyFont="1" applyFill="1" applyBorder="1" applyAlignment="1">
      <alignment horizontal="center"/>
    </xf>
    <xf numFmtId="0" fontId="7" fillId="6" borderId="0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 wrapText="1"/>
    </xf>
    <xf numFmtId="0" fontId="7" fillId="6" borderId="0" xfId="0" applyFont="1" applyFill="1" applyAlignment="1"/>
    <xf numFmtId="0" fontId="7" fillId="6" borderId="5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 applyAlignment="1"/>
    <xf numFmtId="0" fontId="0" fillId="0" borderId="4" xfId="0" applyBorder="1" applyAlignment="1"/>
    <xf numFmtId="0" fontId="6" fillId="6" borderId="8" xfId="0" applyFont="1" applyFill="1" applyBorder="1"/>
    <xf numFmtId="0" fontId="6" fillId="6" borderId="0" xfId="0" applyFont="1" applyFill="1" applyBorder="1" applyAlignment="1">
      <alignment horizontal="right"/>
    </xf>
    <xf numFmtId="0" fontId="6" fillId="6" borderId="5" xfId="0" applyFont="1" applyFill="1" applyBorder="1"/>
    <xf numFmtId="0" fontId="6" fillId="6" borderId="6" xfId="0" applyFont="1" applyFill="1" applyBorder="1" applyAlignment="1">
      <alignment horizontal="right"/>
    </xf>
    <xf numFmtId="0" fontId="9" fillId="5" borderId="4" xfId="0" applyFont="1" applyFill="1" applyBorder="1" applyAlignment="1">
      <alignment horizontal="right"/>
    </xf>
    <xf numFmtId="0" fontId="9" fillId="7" borderId="4" xfId="0" applyFont="1" applyFill="1" applyBorder="1" applyAlignment="1">
      <alignment horizontal="right"/>
    </xf>
    <xf numFmtId="0" fontId="7" fillId="6" borderId="1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7" fillId="8" borderId="0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 wrapText="1"/>
    </xf>
    <xf numFmtId="0" fontId="0" fillId="6" borderId="6" xfId="0" applyFill="1" applyBorder="1" applyAlignment="1">
      <alignment horizontal="center" wrapText="1"/>
    </xf>
    <xf numFmtId="0" fontId="7" fillId="6" borderId="1" xfId="0" applyFont="1" applyFill="1" applyBorder="1"/>
    <xf numFmtId="0" fontId="7" fillId="8" borderId="1" xfId="0" applyFont="1" applyFill="1" applyBorder="1" applyAlignment="1" applyProtection="1">
      <protection locked="0"/>
    </xf>
    <xf numFmtId="0" fontId="7" fillId="8" borderId="1" xfId="0" applyFont="1" applyFill="1" applyBorder="1" applyProtection="1">
      <protection locked="0"/>
    </xf>
    <xf numFmtId="44" fontId="7" fillId="8" borderId="1" xfId="2" applyFont="1" applyFill="1" applyBorder="1" applyAlignment="1" applyProtection="1">
      <alignment horizontal="center"/>
      <protection locked="0"/>
    </xf>
    <xf numFmtId="44" fontId="7" fillId="6" borderId="1" xfId="2" applyFont="1" applyFill="1" applyBorder="1" applyAlignment="1" applyProtection="1">
      <alignment horizontal="center"/>
      <protection hidden="1"/>
    </xf>
    <xf numFmtId="9" fontId="7" fillId="8" borderId="1" xfId="3" applyFont="1" applyFill="1" applyBorder="1" applyProtection="1">
      <protection locked="0"/>
    </xf>
    <xf numFmtId="9" fontId="7" fillId="0" borderId="1" xfId="3" applyFont="1" applyBorder="1" applyProtection="1">
      <protection hidden="1"/>
    </xf>
    <xf numFmtId="0" fontId="7" fillId="6" borderId="9" xfId="0" applyFont="1" applyFill="1" applyBorder="1" applyAlignment="1">
      <alignment horizontal="right"/>
    </xf>
    <xf numFmtId="0" fontId="7" fillId="6" borderId="7" xfId="0" applyFont="1" applyFill="1" applyBorder="1" applyAlignment="1">
      <alignment horizontal="right"/>
    </xf>
    <xf numFmtId="44" fontId="7" fillId="8" borderId="1" xfId="2" applyFont="1" applyFill="1" applyBorder="1" applyProtection="1">
      <protection locked="0"/>
    </xf>
    <xf numFmtId="0" fontId="12" fillId="6" borderId="0" xfId="0" applyFont="1" applyFill="1"/>
    <xf numFmtId="0" fontId="14" fillId="6" borderId="0" xfId="0" applyFont="1" applyFill="1"/>
    <xf numFmtId="0" fontId="7" fillId="8" borderId="3" xfId="0" applyFont="1" applyFill="1" applyBorder="1" applyAlignment="1" applyProtection="1">
      <protection locked="0"/>
    </xf>
    <xf numFmtId="44" fontId="7" fillId="8" borderId="1" xfId="2" applyFont="1" applyFill="1" applyBorder="1" applyAlignment="1" applyProtection="1">
      <protection locked="0"/>
    </xf>
    <xf numFmtId="165" fontId="7" fillId="8" borderId="1" xfId="1" applyNumberFormat="1" applyFont="1" applyFill="1" applyBorder="1" applyAlignment="1" applyProtection="1">
      <alignment horizontal="center"/>
      <protection locked="0"/>
    </xf>
    <xf numFmtId="44" fontId="7" fillId="6" borderId="1" xfId="0" applyNumberFormat="1" applyFont="1" applyFill="1" applyBorder="1" applyProtection="1">
      <protection hidden="1"/>
    </xf>
    <xf numFmtId="44" fontId="7" fillId="0" borderId="1" xfId="2" applyFont="1" applyBorder="1" applyProtection="1">
      <protection hidden="1"/>
    </xf>
    <xf numFmtId="0" fontId="6" fillId="7" borderId="12" xfId="0" applyFont="1" applyFill="1" applyBorder="1"/>
    <xf numFmtId="0" fontId="7" fillId="0" borderId="5" xfId="0" applyFont="1" applyBorder="1" applyAlignment="1"/>
    <xf numFmtId="0" fontId="5" fillId="0" borderId="7" xfId="0" applyFont="1" applyBorder="1" applyAlignment="1"/>
    <xf numFmtId="9" fontId="7" fillId="8" borderId="13" xfId="3" applyFont="1" applyFill="1" applyBorder="1" applyProtection="1">
      <protection locked="0"/>
    </xf>
    <xf numFmtId="0" fontId="7" fillId="8" borderId="13" xfId="0" applyFont="1" applyFill="1" applyBorder="1" applyProtection="1">
      <protection locked="0"/>
    </xf>
    <xf numFmtId="0" fontId="7" fillId="6" borderId="4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7" fillId="6" borderId="3" xfId="0" applyFont="1" applyFill="1" applyBorder="1" applyAlignment="1">
      <alignment horizontal="center" wrapText="1"/>
    </xf>
    <xf numFmtId="44" fontId="7" fillId="0" borderId="1" xfId="0" applyNumberFormat="1" applyFont="1" applyBorder="1" applyProtection="1">
      <protection hidden="1"/>
    </xf>
    <xf numFmtId="44" fontId="7" fillId="0" borderId="13" xfId="0" applyNumberFormat="1" applyFont="1" applyBorder="1" applyProtection="1">
      <protection hidden="1"/>
    </xf>
    <xf numFmtId="44" fontId="7" fillId="6" borderId="13" xfId="0" applyNumberFormat="1" applyFont="1" applyFill="1" applyBorder="1"/>
    <xf numFmtId="0" fontId="6" fillId="6" borderId="0" xfId="0" applyFont="1" applyFill="1" applyAlignment="1">
      <alignment horizontal="left"/>
    </xf>
    <xf numFmtId="165" fontId="7" fillId="0" borderId="1" xfId="1" applyNumberFormat="1" applyFont="1" applyBorder="1" applyProtection="1">
      <protection hidden="1"/>
    </xf>
    <xf numFmtId="0" fontId="9" fillId="6" borderId="8" xfId="0" applyFont="1" applyFill="1" applyBorder="1"/>
    <xf numFmtId="0" fontId="13" fillId="6" borderId="0" xfId="0" applyFont="1" applyFill="1" applyBorder="1" applyAlignment="1">
      <alignment horizontal="right"/>
    </xf>
    <xf numFmtId="9" fontId="6" fillId="6" borderId="0" xfId="3" applyFont="1" applyFill="1"/>
    <xf numFmtId="0" fontId="17" fillId="2" borderId="1" xfId="4" applyFont="1" applyBorder="1" applyAlignment="1">
      <alignment horizontal="center"/>
    </xf>
    <xf numFmtId="0" fontId="18" fillId="4" borderId="1" xfId="6" applyFont="1" applyBorder="1" applyAlignment="1">
      <alignment horizontal="center"/>
    </xf>
    <xf numFmtId="0" fontId="16" fillId="3" borderId="1" xfId="5" applyFont="1" applyBorder="1" applyAlignment="1">
      <alignment horizontal="center"/>
    </xf>
    <xf numFmtId="0" fontId="10" fillId="7" borderId="3" xfId="0" applyFont="1" applyFill="1" applyBorder="1"/>
    <xf numFmtId="0" fontId="7" fillId="6" borderId="2" xfId="0" applyFont="1" applyFill="1" applyBorder="1"/>
    <xf numFmtId="0" fontId="6" fillId="6" borderId="3" xfId="0" applyFont="1" applyFill="1" applyBorder="1"/>
    <xf numFmtId="0" fontId="6" fillId="6" borderId="4" xfId="0" applyFont="1" applyFill="1" applyBorder="1"/>
    <xf numFmtId="0" fontId="7" fillId="6" borderId="3" xfId="0" applyFont="1" applyFill="1" applyBorder="1"/>
    <xf numFmtId="0" fontId="7" fillId="6" borderId="4" xfId="0" applyFont="1" applyFill="1" applyBorder="1"/>
    <xf numFmtId="0" fontId="11" fillId="7" borderId="3" xfId="0" applyFont="1" applyFill="1" applyBorder="1"/>
    <xf numFmtId="44" fontId="13" fillId="6" borderId="1" xfId="0" applyNumberFormat="1" applyFont="1" applyFill="1" applyBorder="1" applyAlignment="1" applyProtection="1">
      <alignment horizontal="right"/>
      <protection hidden="1"/>
    </xf>
  </cellXfs>
  <cellStyles count="7">
    <cellStyle name="Bad" xfId="5" builtinId="27"/>
    <cellStyle name="Comma" xfId="1" builtinId="3"/>
    <cellStyle name="Currency" xfId="2" builtinId="4"/>
    <cellStyle name="Good" xfId="4" builtinId="26"/>
    <cellStyle name="Neutral" xfId="6" builtinId="28"/>
    <cellStyle name="Normal" xfId="0" builtinId="0"/>
    <cellStyle name="Percent" xfId="3" builtinId="5"/>
  </cellStyles>
  <dxfs count="3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b/>
        <i val="0"/>
        <color theme="9" tint="-0.499984740745262"/>
      </font>
      <fill>
        <patternFill>
          <fgColor theme="9" tint="0.39994506668294322"/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1171575</xdr:colOff>
      <xdr:row>0</xdr:row>
      <xdr:rowOff>161925</xdr:rowOff>
    </xdr:from>
    <xdr:to>
      <xdr:col>13</xdr:col>
      <xdr:colOff>593328</xdr:colOff>
      <xdr:row>3</xdr:row>
      <xdr:rowOff>171317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5900" y="161925"/>
          <a:ext cx="3174603" cy="1066667"/>
        </a:xfrm>
        <a:prstGeom prst="rect">
          <a:avLst/>
        </a:prstGeom>
      </xdr:spPr>
    </xdr:pic>
    <xdr:clientData/>
  </xdr:twoCellAnchor>
  <xdr:twoCellAnchor>
    <xdr:from>
      <xdr:col>10</xdr:col>
      <xdr:colOff>390525</xdr:colOff>
      <xdr:row>4</xdr:row>
      <xdr:rowOff>85725</xdr:rowOff>
    </xdr:from>
    <xdr:to>
      <xdr:col>14</xdr:col>
      <xdr:colOff>9525</xdr:colOff>
      <xdr:row>17</xdr:row>
      <xdr:rowOff>57150</xdr:rowOff>
    </xdr:to>
    <xdr:sp macro="" textlink="">
      <xdr:nvSpPr>
        <xdr:cNvPr id="3" name="TextBox 2"/>
        <xdr:cNvSpPr txBox="1"/>
      </xdr:nvSpPr>
      <xdr:spPr>
        <a:xfrm>
          <a:off x="12134850" y="1533525"/>
          <a:ext cx="4286250" cy="3752850"/>
        </a:xfrm>
        <a:prstGeom prst="rect">
          <a:avLst/>
        </a:prstGeom>
        <a:solidFill>
          <a:srgbClr val="0070C0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>
              <a:solidFill>
                <a:schemeClr val="bg1"/>
              </a:solidFill>
            </a:rPr>
            <a:t>Instructions:</a:t>
          </a:r>
        </a:p>
        <a:p>
          <a:endParaRPr lang="en-US" sz="700" b="1">
            <a:solidFill>
              <a:schemeClr val="bg1"/>
            </a:solidFill>
          </a:endParaRPr>
        </a:p>
        <a:p>
          <a:r>
            <a:rPr lang="en-US" sz="1400" b="1">
              <a:solidFill>
                <a:schemeClr val="bg1"/>
              </a:solidFill>
            </a:rPr>
            <a:t>1. Enter your</a:t>
          </a:r>
          <a:r>
            <a:rPr lang="en-US" sz="1400" b="1" baseline="0">
              <a:solidFill>
                <a:schemeClr val="bg1"/>
              </a:solidFill>
            </a:rPr>
            <a:t> prospective product details in the BLUE fields. You can map out 3 different products at one time.</a:t>
          </a:r>
        </a:p>
        <a:p>
          <a:endParaRPr lang="en-US" sz="1400" b="1" baseline="0">
            <a:solidFill>
              <a:schemeClr val="bg1"/>
            </a:solidFill>
          </a:endParaRPr>
        </a:p>
        <a:p>
          <a:r>
            <a:rPr lang="en-US" sz="1400" b="1" baseline="0">
              <a:solidFill>
                <a:schemeClr val="bg1"/>
              </a:solidFill>
            </a:rPr>
            <a:t>2. The sheet will automatically calculate all the necessary numbers and percentages.</a:t>
          </a:r>
        </a:p>
        <a:p>
          <a:endParaRPr lang="en-US" sz="1400" b="1" baseline="0">
            <a:solidFill>
              <a:schemeClr val="bg1"/>
            </a:solidFill>
          </a:endParaRPr>
        </a:p>
        <a:p>
          <a:r>
            <a:rPr lang="en-US" sz="1400" b="1" baseline="0">
              <a:solidFill>
                <a:schemeClr val="bg1"/>
              </a:solidFill>
            </a:rPr>
            <a:t>3. All BLUE fields should have real data entered into them otherwise the results the calculator returns will not be accurate.</a:t>
          </a:r>
        </a:p>
        <a:p>
          <a:endParaRPr lang="en-US" sz="1400" b="1" baseline="0">
            <a:solidFill>
              <a:schemeClr val="bg1"/>
            </a:solidFill>
          </a:endParaRPr>
        </a:p>
        <a:p>
          <a:r>
            <a:rPr lang="en-US" sz="1400" b="1" baseline="0">
              <a:solidFill>
                <a:schemeClr val="bg1"/>
              </a:solidFill>
            </a:rPr>
            <a:t>4. The "Desired Monthly Profit" requires you to think ahead and evaluate what you ACTUALLY want in terms of results from a specific product.</a:t>
          </a:r>
          <a:endParaRPr lang="en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1247775</xdr:colOff>
      <xdr:row>34</xdr:row>
      <xdr:rowOff>247649</xdr:rowOff>
    </xdr:from>
    <xdr:to>
      <xdr:col>1</xdr:col>
      <xdr:colOff>1971675</xdr:colOff>
      <xdr:row>41</xdr:row>
      <xdr:rowOff>161924</xdr:rowOff>
    </xdr:to>
    <xdr:sp macro="" textlink="">
      <xdr:nvSpPr>
        <xdr:cNvPr id="4" name="TextBox 3"/>
        <xdr:cNvSpPr txBox="1"/>
      </xdr:nvSpPr>
      <xdr:spPr>
        <a:xfrm>
          <a:off x="1247775" y="10001249"/>
          <a:ext cx="2038350" cy="1914525"/>
        </a:xfrm>
        <a:prstGeom prst="rect">
          <a:avLst/>
        </a:prstGeom>
        <a:solidFill>
          <a:schemeClr val="lt1"/>
        </a:solidFill>
        <a:ln w="1587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0070C0"/>
              </a:solidFill>
            </a:rPr>
            <a:t>Note: </a:t>
          </a:r>
          <a:r>
            <a:rPr lang="en-US" sz="1100"/>
            <a:t>This calculator</a:t>
          </a:r>
          <a:r>
            <a:rPr lang="en-US" sz="1100" baseline="0"/>
            <a:t> calculates your ROI based on your </a:t>
          </a:r>
          <a:r>
            <a:rPr lang="en-US" sz="1100" b="0" i="1" baseline="0">
              <a:solidFill>
                <a:srgbClr val="0070C0"/>
              </a:solidFill>
            </a:rPr>
            <a:t>"Working Profit" </a:t>
          </a:r>
          <a:r>
            <a:rPr lang="en-US" sz="1100" baseline="0"/>
            <a:t>for that product, NOT your Gross Sales.  It costs money to sell physical products and a Gross Sales ROI calculation does not take that into consideration and therefore gives you an inflated number that is NOT accurate.</a:t>
          </a:r>
          <a:endParaRPr lang="en-US" sz="1100"/>
        </a:p>
      </xdr:txBody>
    </xdr:sp>
    <xdr:clientData/>
  </xdr:twoCellAnchor>
  <xdr:twoCellAnchor>
    <xdr:from>
      <xdr:col>1</xdr:col>
      <xdr:colOff>1971675</xdr:colOff>
      <xdr:row>34</xdr:row>
      <xdr:rowOff>47627</xdr:rowOff>
    </xdr:from>
    <xdr:to>
      <xdr:col>4</xdr:col>
      <xdr:colOff>285750</xdr:colOff>
      <xdr:row>34</xdr:row>
      <xdr:rowOff>266700</xdr:rowOff>
    </xdr:to>
    <xdr:cxnSp macro="">
      <xdr:nvCxnSpPr>
        <xdr:cNvPr id="6" name="Straight Arrow Connector 5"/>
        <xdr:cNvCxnSpPr/>
      </xdr:nvCxnSpPr>
      <xdr:spPr>
        <a:xfrm flipV="1">
          <a:off x="3286125" y="9801227"/>
          <a:ext cx="1409700" cy="219073"/>
        </a:xfrm>
        <a:prstGeom prst="straightConnector1">
          <a:avLst/>
        </a:prstGeom>
        <a:ln w="15875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showGridLines="0" tabSelected="1" zoomScaleNormal="100" workbookViewId="0">
      <selection activeCell="E7" sqref="E7"/>
    </sheetView>
  </sheetViews>
  <sheetFormatPr defaultRowHeight="18.75" x14ac:dyDescent="0.3"/>
  <cols>
    <col min="1" max="1" width="19.7109375" style="1" customWidth="1"/>
    <col min="2" max="2" width="31.7109375" style="1" customWidth="1"/>
    <col min="3" max="3" width="3.28515625" style="1" hidden="1" customWidth="1"/>
    <col min="4" max="4" width="14.7109375" style="1" customWidth="1"/>
    <col min="5" max="5" width="21.85546875" style="1" customWidth="1"/>
    <col min="6" max="6" width="18.7109375" style="1" customWidth="1"/>
    <col min="7" max="7" width="14.7109375" style="1" customWidth="1"/>
    <col min="8" max="8" width="20.28515625" style="1" customWidth="1"/>
    <col min="9" max="9" width="14.7109375" style="1" customWidth="1"/>
    <col min="10" max="11" width="19.7109375" style="1" customWidth="1"/>
    <col min="12" max="12" width="19.28515625" style="1" customWidth="1"/>
    <col min="13" max="13" width="17.28515625" style="1" customWidth="1"/>
    <col min="14" max="14" width="13.7109375" style="1" customWidth="1"/>
    <col min="15" max="15" width="18.7109375" style="1" customWidth="1"/>
    <col min="16" max="16" width="22.140625" style="1" customWidth="1"/>
    <col min="17" max="16384" width="9.140625" style="1"/>
  </cols>
  <sheetData>
    <row r="1" spans="1:16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45.75" customHeight="1" x14ac:dyDescent="0.5">
      <c r="A2" s="10"/>
      <c r="B2" s="52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x14ac:dyDescent="0.3">
      <c r="A3" s="10"/>
      <c r="B3" s="53" t="s">
        <v>30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ht="30.75" customHeight="1" thickBot="1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24" thickBot="1" x14ac:dyDescent="0.4">
      <c r="A5" s="10"/>
      <c r="B5" s="4" t="s">
        <v>27</v>
      </c>
      <c r="C5" s="5"/>
      <c r="D5" s="5"/>
      <c r="E5" s="5"/>
      <c r="F5" s="6"/>
      <c r="G5" s="17"/>
      <c r="H5" s="17"/>
      <c r="I5" s="3"/>
      <c r="J5" s="10"/>
      <c r="K5" s="10"/>
      <c r="L5" s="10"/>
      <c r="M5" s="10"/>
      <c r="N5" s="10"/>
      <c r="O5" s="10"/>
      <c r="P5" s="10"/>
    </row>
    <row r="6" spans="1:16" ht="38.25" customHeight="1" thickBot="1" x14ac:dyDescent="0.35">
      <c r="A6" s="10"/>
      <c r="B6" s="40" t="s">
        <v>2</v>
      </c>
      <c r="C6" s="41"/>
      <c r="D6" s="15" t="s">
        <v>11</v>
      </c>
      <c r="E6" s="15" t="s">
        <v>28</v>
      </c>
      <c r="F6" s="20" t="s">
        <v>29</v>
      </c>
      <c r="G6" s="13"/>
      <c r="H6" s="13"/>
      <c r="I6" s="10"/>
      <c r="J6" s="10"/>
      <c r="K6" s="10"/>
      <c r="L6" s="10"/>
      <c r="M6" s="10"/>
      <c r="N6" s="10"/>
      <c r="O6" s="10"/>
      <c r="P6" s="10"/>
    </row>
    <row r="7" spans="1:16" ht="19.5" thickBot="1" x14ac:dyDescent="0.35">
      <c r="A7" s="10"/>
      <c r="B7" s="43" t="s">
        <v>24</v>
      </c>
      <c r="C7" s="54"/>
      <c r="D7" s="55">
        <v>21.95</v>
      </c>
      <c r="E7" s="47">
        <v>0.4</v>
      </c>
      <c r="F7" s="51">
        <v>40000</v>
      </c>
      <c r="G7" s="14"/>
      <c r="H7" s="13"/>
      <c r="I7" s="10"/>
      <c r="J7" s="10"/>
      <c r="K7" s="10"/>
      <c r="L7" s="10"/>
      <c r="M7" s="10"/>
      <c r="N7" s="10"/>
      <c r="O7" s="10"/>
      <c r="P7" s="10"/>
    </row>
    <row r="8" spans="1:16" ht="19.5" thickBot="1" x14ac:dyDescent="0.35">
      <c r="A8" s="10"/>
      <c r="B8" s="43" t="s">
        <v>25</v>
      </c>
      <c r="C8" s="54"/>
      <c r="D8" s="55">
        <v>79.95</v>
      </c>
      <c r="E8" s="47">
        <v>0.6</v>
      </c>
      <c r="F8" s="51">
        <v>50000</v>
      </c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ht="19.5" thickBot="1" x14ac:dyDescent="0.35">
      <c r="A9" s="10"/>
      <c r="B9" s="43" t="s">
        <v>26</v>
      </c>
      <c r="C9" s="54"/>
      <c r="D9" s="55">
        <v>34.5</v>
      </c>
      <c r="E9" s="47">
        <v>0.6</v>
      </c>
      <c r="F9" s="51">
        <v>30000</v>
      </c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19.5" thickBot="1" x14ac:dyDescent="0.3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6" ht="24" thickBot="1" x14ac:dyDescent="0.4">
      <c r="A13" s="10"/>
      <c r="B13" s="7" t="s">
        <v>9</v>
      </c>
      <c r="C13" s="8"/>
      <c r="D13" s="8"/>
      <c r="E13" s="8"/>
      <c r="F13" s="8"/>
      <c r="G13" s="8"/>
      <c r="H13" s="8"/>
      <c r="I13" s="8"/>
      <c r="J13" s="11"/>
      <c r="K13" s="10"/>
      <c r="L13" s="10"/>
      <c r="M13" s="10"/>
      <c r="N13" s="10"/>
      <c r="O13" s="10"/>
      <c r="P13" s="10"/>
    </row>
    <row r="14" spans="1:16" ht="37.5" customHeight="1" thickBot="1" x14ac:dyDescent="0.35">
      <c r="A14" s="10"/>
      <c r="B14" s="21" t="s">
        <v>2</v>
      </c>
      <c r="C14" s="22"/>
      <c r="D14" s="22" t="s">
        <v>3</v>
      </c>
      <c r="E14" s="16" t="s">
        <v>4</v>
      </c>
      <c r="F14" s="16" t="s">
        <v>5</v>
      </c>
      <c r="G14" s="16" t="s">
        <v>23</v>
      </c>
      <c r="H14" s="16" t="s">
        <v>6</v>
      </c>
      <c r="I14" s="16" t="s">
        <v>7</v>
      </c>
      <c r="J14" s="23" t="s">
        <v>8</v>
      </c>
      <c r="K14" s="10"/>
      <c r="L14" s="10"/>
      <c r="M14" s="10"/>
      <c r="N14" s="10"/>
      <c r="O14" s="10"/>
      <c r="P14" s="10"/>
    </row>
    <row r="15" spans="1:16" ht="19.5" thickBot="1" x14ac:dyDescent="0.35">
      <c r="A15" s="10"/>
      <c r="B15" s="36" t="str">
        <f>$B$7</f>
        <v>Product 1</v>
      </c>
      <c r="C15" s="37"/>
      <c r="D15" s="45">
        <v>7</v>
      </c>
      <c r="E15" s="56">
        <v>2000</v>
      </c>
      <c r="F15" s="46">
        <f>D15*E15</f>
        <v>14000</v>
      </c>
      <c r="G15" s="45">
        <v>5000</v>
      </c>
      <c r="H15" s="45">
        <v>900</v>
      </c>
      <c r="I15" s="45">
        <v>100</v>
      </c>
      <c r="J15" s="45">
        <v>0</v>
      </c>
      <c r="K15" s="10"/>
      <c r="L15" s="10"/>
      <c r="M15" s="10"/>
      <c r="N15" s="10"/>
      <c r="O15" s="10"/>
      <c r="P15" s="10"/>
    </row>
    <row r="16" spans="1:16" ht="19.5" thickBot="1" x14ac:dyDescent="0.35">
      <c r="A16" s="10"/>
      <c r="B16" s="21" t="str">
        <f>$B$8</f>
        <v>Product 2</v>
      </c>
      <c r="C16" s="38"/>
      <c r="D16" s="45">
        <v>14.55</v>
      </c>
      <c r="E16" s="56">
        <v>1000</v>
      </c>
      <c r="F16" s="46">
        <f>$D$16*$E$16</f>
        <v>14550</v>
      </c>
      <c r="G16" s="45">
        <v>2910</v>
      </c>
      <c r="H16" s="45">
        <v>710</v>
      </c>
      <c r="I16" s="45">
        <v>100</v>
      </c>
      <c r="J16" s="45">
        <v>50</v>
      </c>
      <c r="K16" s="10"/>
      <c r="L16" s="10"/>
      <c r="M16" s="10"/>
      <c r="N16" s="10"/>
      <c r="O16" s="10"/>
      <c r="P16" s="10"/>
    </row>
    <row r="17" spans="1:16" ht="19.5" thickBot="1" x14ac:dyDescent="0.35">
      <c r="A17" s="10"/>
      <c r="B17" s="36" t="str">
        <f>$B$9</f>
        <v>Product 3</v>
      </c>
      <c r="C17" s="39"/>
      <c r="D17" s="45">
        <v>4.79</v>
      </c>
      <c r="E17" s="56">
        <v>4800</v>
      </c>
      <c r="F17" s="46">
        <f>$D$17*$E$17</f>
        <v>22992</v>
      </c>
      <c r="G17" s="45">
        <v>3155</v>
      </c>
      <c r="H17" s="45">
        <v>1164.23</v>
      </c>
      <c r="I17" s="45">
        <v>100</v>
      </c>
      <c r="J17" s="45">
        <v>0</v>
      </c>
      <c r="K17" s="10"/>
      <c r="L17" s="10"/>
      <c r="M17" s="10"/>
      <c r="N17" s="10"/>
      <c r="O17" s="10"/>
      <c r="P17" s="10"/>
    </row>
    <row r="18" spans="1:16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ht="19.5" thickBot="1" x14ac:dyDescent="0.3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ht="24" thickBot="1" x14ac:dyDescent="0.4">
      <c r="A21" s="10"/>
      <c r="B21" s="7" t="s">
        <v>10</v>
      </c>
      <c r="C21" s="8"/>
      <c r="D21" s="8"/>
      <c r="E21" s="8"/>
      <c r="F21" s="8"/>
      <c r="G21" s="9"/>
      <c r="H21" s="10"/>
      <c r="I21" s="18" t="s">
        <v>15</v>
      </c>
      <c r="J21" s="19"/>
      <c r="K21" s="19"/>
      <c r="L21" s="19"/>
      <c r="M21" s="19"/>
      <c r="N21" s="19"/>
      <c r="O21" s="59"/>
      <c r="P21" s="10"/>
    </row>
    <row r="22" spans="1:16" ht="38.25" customHeight="1" thickBot="1" x14ac:dyDescent="0.35">
      <c r="A22" s="10"/>
      <c r="B22" s="25" t="s">
        <v>2</v>
      </c>
      <c r="C22" s="26"/>
      <c r="D22" s="15" t="s">
        <v>11</v>
      </c>
      <c r="E22" s="15" t="s">
        <v>14</v>
      </c>
      <c r="F22" s="15" t="s">
        <v>12</v>
      </c>
      <c r="G22" s="20" t="s">
        <v>13</v>
      </c>
      <c r="H22" s="24"/>
      <c r="I22" s="65" t="s">
        <v>2</v>
      </c>
      <c r="J22" s="66"/>
      <c r="K22" s="67" t="s">
        <v>16</v>
      </c>
      <c r="L22" s="67" t="s">
        <v>17</v>
      </c>
      <c r="M22" s="67" t="s">
        <v>18</v>
      </c>
      <c r="N22" s="67" t="s">
        <v>19</v>
      </c>
      <c r="O22" s="64" t="s">
        <v>32</v>
      </c>
      <c r="P22" s="10"/>
    </row>
    <row r="23" spans="1:16" ht="19.5" thickBot="1" x14ac:dyDescent="0.35">
      <c r="A23" s="10"/>
      <c r="B23" s="27" t="str">
        <f>B15</f>
        <v>Product 1</v>
      </c>
      <c r="C23" s="2"/>
      <c r="D23" s="57">
        <f>$D$7</f>
        <v>21.95</v>
      </c>
      <c r="E23" s="58">
        <f>(F15+G15+H15+I15+J15)/E15</f>
        <v>10</v>
      </c>
      <c r="F23" s="48">
        <f>$G$23/$D$23</f>
        <v>0.54441913439635536</v>
      </c>
      <c r="G23" s="68">
        <f>$D$23-$E$23</f>
        <v>11.95</v>
      </c>
      <c r="H23" s="71"/>
      <c r="I23" s="60" t="str">
        <f>B15</f>
        <v>Product 1</v>
      </c>
      <c r="J23" s="61"/>
      <c r="K23" s="62">
        <v>0.2</v>
      </c>
      <c r="L23" s="69">
        <f>$D$7*$K$23</f>
        <v>4.3899999999999997</v>
      </c>
      <c r="M23" s="63">
        <v>2.5</v>
      </c>
      <c r="N23" s="63">
        <v>1.46</v>
      </c>
      <c r="O23" s="70">
        <f>$L$23+$M$23+$N$23</f>
        <v>8.35</v>
      </c>
      <c r="P23" s="10"/>
    </row>
    <row r="24" spans="1:16" ht="19.5" thickBot="1" x14ac:dyDescent="0.35">
      <c r="A24" s="10"/>
      <c r="B24" s="27" t="str">
        <f>B16</f>
        <v>Product 2</v>
      </c>
      <c r="C24" s="2"/>
      <c r="D24" s="57">
        <f>$D$8</f>
        <v>79.95</v>
      </c>
      <c r="E24" s="58">
        <f t="shared" ref="E24:E25" si="0">(F16+G16+H16+I16+J16)/E16</f>
        <v>18.32</v>
      </c>
      <c r="F24" s="48">
        <f>$G$24/$D$24</f>
        <v>0.77085678549093184</v>
      </c>
      <c r="G24" s="68">
        <f>$D$24-$E$24</f>
        <v>61.63</v>
      </c>
      <c r="H24" s="10"/>
      <c r="I24" s="28" t="str">
        <f>B16</f>
        <v>Product 2</v>
      </c>
      <c r="J24" s="29"/>
      <c r="K24" s="47">
        <v>0.2</v>
      </c>
      <c r="L24" s="68">
        <f>$D$8*$K$24</f>
        <v>15.990000000000002</v>
      </c>
      <c r="M24" s="44">
        <v>4.87</v>
      </c>
      <c r="N24" s="44">
        <v>2.25</v>
      </c>
      <c r="O24" s="70">
        <f>$L$24+$M$24+$N$24</f>
        <v>23.110000000000003</v>
      </c>
      <c r="P24" s="10"/>
    </row>
    <row r="25" spans="1:16" ht="19.5" thickBot="1" x14ac:dyDescent="0.35">
      <c r="A25" s="10"/>
      <c r="B25" s="27" t="str">
        <f>B17</f>
        <v>Product 3</v>
      </c>
      <c r="C25" s="2"/>
      <c r="D25" s="57">
        <f>$D$9</f>
        <v>34.5</v>
      </c>
      <c r="E25" s="58">
        <f t="shared" si="0"/>
        <v>5.7106729166666668</v>
      </c>
      <c r="F25" s="48">
        <f>$G$25/$D$25</f>
        <v>0.83447324879227058</v>
      </c>
      <c r="G25" s="68">
        <f>$D$25-$E$25</f>
        <v>28.789327083333333</v>
      </c>
      <c r="H25" s="10"/>
      <c r="I25" s="28" t="str">
        <f>B17</f>
        <v>Product 3</v>
      </c>
      <c r="J25" s="29"/>
      <c r="K25" s="47">
        <v>0.05</v>
      </c>
      <c r="L25" s="68">
        <f>$D$9*$K$25</f>
        <v>1.7250000000000001</v>
      </c>
      <c r="M25" s="44">
        <v>6.33</v>
      </c>
      <c r="N25" s="44">
        <v>2.65</v>
      </c>
      <c r="O25" s="70">
        <f>$L$25+$M$25+$N$25</f>
        <v>10.705</v>
      </c>
      <c r="P25" s="10"/>
    </row>
    <row r="26" spans="1:16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ht="19.5" thickBot="1" x14ac:dyDescent="0.3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ht="24" thickBot="1" x14ac:dyDescent="0.4">
      <c r="A29" s="10"/>
      <c r="B29" s="7" t="s">
        <v>20</v>
      </c>
      <c r="C29" s="8"/>
      <c r="D29" s="8"/>
      <c r="E29" s="34" t="str">
        <f>B15</f>
        <v>Product 1</v>
      </c>
      <c r="F29" s="10"/>
      <c r="G29" s="4" t="s">
        <v>20</v>
      </c>
      <c r="H29" s="5"/>
      <c r="I29" s="5"/>
      <c r="J29" s="35" t="str">
        <f>B16</f>
        <v>Product 2</v>
      </c>
      <c r="K29" s="10"/>
      <c r="L29" s="4" t="s">
        <v>20</v>
      </c>
      <c r="M29" s="5"/>
      <c r="N29" s="5"/>
      <c r="O29" s="35" t="str">
        <f>B17</f>
        <v>Product 3</v>
      </c>
      <c r="P29" s="10"/>
    </row>
    <row r="30" spans="1:16" ht="19.5" customHeight="1" thickBot="1" x14ac:dyDescent="0.4">
      <c r="A30" s="10"/>
      <c r="B30" s="73"/>
      <c r="C30" s="17"/>
      <c r="D30" s="74" t="s">
        <v>34</v>
      </c>
      <c r="E30" s="86">
        <f>$G$23-$O$23</f>
        <v>3.5999999999999996</v>
      </c>
      <c r="F30" s="10"/>
      <c r="G30" s="73"/>
      <c r="H30" s="17"/>
      <c r="I30" s="74" t="s">
        <v>34</v>
      </c>
      <c r="J30" s="86">
        <f>$G$24-$O$24</f>
        <v>38.519999999999996</v>
      </c>
      <c r="K30" s="10"/>
      <c r="L30" s="73"/>
      <c r="M30" s="17"/>
      <c r="N30" s="74" t="s">
        <v>34</v>
      </c>
      <c r="O30" s="86">
        <f>$G$25-$O$25</f>
        <v>18.084327083333335</v>
      </c>
      <c r="P30" s="10"/>
    </row>
    <row r="31" spans="1:16" ht="19.5" thickBot="1" x14ac:dyDescent="0.35">
      <c r="A31" s="10"/>
      <c r="B31" s="30"/>
      <c r="C31" s="31"/>
      <c r="D31" s="14" t="s">
        <v>1</v>
      </c>
      <c r="E31" s="68">
        <f>$F$7</f>
        <v>40000</v>
      </c>
      <c r="F31" s="10"/>
      <c r="G31" s="30"/>
      <c r="H31" s="31"/>
      <c r="I31" s="14" t="s">
        <v>1</v>
      </c>
      <c r="J31" s="68">
        <f>$F$8</f>
        <v>50000</v>
      </c>
      <c r="K31" s="10"/>
      <c r="L31" s="30"/>
      <c r="M31" s="31"/>
      <c r="N31" s="49" t="s">
        <v>1</v>
      </c>
      <c r="O31" s="68">
        <f>$F$9</f>
        <v>30000</v>
      </c>
      <c r="P31" s="10"/>
    </row>
    <row r="32" spans="1:16" ht="19.5" thickBot="1" x14ac:dyDescent="0.35">
      <c r="A32" s="10"/>
      <c r="B32" s="30"/>
      <c r="C32" s="31"/>
      <c r="D32" s="14" t="s">
        <v>21</v>
      </c>
      <c r="E32" s="72">
        <f>$E$31/$E$30</f>
        <v>11111.111111111111</v>
      </c>
      <c r="F32" s="10"/>
      <c r="G32" s="30"/>
      <c r="H32" s="31"/>
      <c r="I32" s="14" t="s">
        <v>21</v>
      </c>
      <c r="J32" s="72">
        <f>$J$31/$J$30</f>
        <v>1298.0269989615786</v>
      </c>
      <c r="K32" s="10"/>
      <c r="L32" s="30"/>
      <c r="M32" s="31"/>
      <c r="N32" s="49" t="s">
        <v>21</v>
      </c>
      <c r="O32" s="72">
        <f>$O$31/$O$30</f>
        <v>1658.8950123363036</v>
      </c>
      <c r="P32" s="10"/>
    </row>
    <row r="33" spans="1:16" ht="19.5" thickBot="1" x14ac:dyDescent="0.35">
      <c r="A33" s="10"/>
      <c r="B33" s="30"/>
      <c r="C33" s="31"/>
      <c r="D33" s="14" t="s">
        <v>22</v>
      </c>
      <c r="E33" s="58">
        <f>E23*E32</f>
        <v>111111.11111111111</v>
      </c>
      <c r="F33" s="10"/>
      <c r="G33" s="30"/>
      <c r="H33" s="31"/>
      <c r="I33" s="14" t="s">
        <v>22</v>
      </c>
      <c r="J33" s="58">
        <f>$E$24*$J$32</f>
        <v>23779.854620976119</v>
      </c>
      <c r="K33" s="10"/>
      <c r="L33" s="30"/>
      <c r="M33" s="31"/>
      <c r="N33" s="49" t="s">
        <v>22</v>
      </c>
      <c r="O33" s="58">
        <f>E25*O32</f>
        <v>9473.4068185423457</v>
      </c>
      <c r="P33" s="10"/>
    </row>
    <row r="34" spans="1:16" ht="19.5" thickBot="1" x14ac:dyDescent="0.35">
      <c r="A34" s="10"/>
      <c r="B34" s="32"/>
      <c r="C34" s="33"/>
      <c r="D34" s="12" t="s">
        <v>35</v>
      </c>
      <c r="E34" s="48">
        <f>(($E$30*$E$32)-$E$33)/$E$33</f>
        <v>-0.64</v>
      </c>
      <c r="F34" s="75"/>
      <c r="G34" s="32"/>
      <c r="H34" s="33"/>
      <c r="I34" s="12" t="s">
        <v>35</v>
      </c>
      <c r="J34" s="48">
        <f>(($J$32*$J$30)-$J$33)/$J$33</f>
        <v>1.1026200873362444</v>
      </c>
      <c r="K34" s="10"/>
      <c r="L34" s="32"/>
      <c r="M34" s="33"/>
      <c r="N34" s="50" t="s">
        <v>33</v>
      </c>
      <c r="O34" s="48">
        <f>(($O$32*$O$30)-$O$33)/$O$33</f>
        <v>2.1667593902207232</v>
      </c>
      <c r="P34" s="10"/>
    </row>
    <row r="35" spans="1:16" ht="36.75" customHeight="1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6" ht="19.5" thickBot="1" x14ac:dyDescent="0.3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16" ht="24" thickBot="1" x14ac:dyDescent="0.4">
      <c r="A37" s="10"/>
      <c r="B37" s="10"/>
      <c r="D37" s="4" t="s">
        <v>36</v>
      </c>
      <c r="E37" s="85" t="s">
        <v>43</v>
      </c>
      <c r="F37" s="79"/>
      <c r="G37" s="79"/>
      <c r="H37" s="79"/>
      <c r="I37" s="79"/>
      <c r="J37" s="79"/>
      <c r="K37" s="79"/>
      <c r="L37" s="79"/>
      <c r="M37" s="79"/>
      <c r="N37" s="79"/>
      <c r="O37" s="11"/>
      <c r="P37" s="10"/>
    </row>
    <row r="38" spans="1:16" ht="19.5" thickBot="1" x14ac:dyDescent="0.35">
      <c r="A38" s="10"/>
      <c r="B38" s="10"/>
      <c r="D38" s="76" t="s">
        <v>37</v>
      </c>
      <c r="E38" s="80" t="s">
        <v>42</v>
      </c>
      <c r="F38" s="81"/>
      <c r="G38" s="81"/>
      <c r="H38" s="81"/>
      <c r="I38" s="81"/>
      <c r="J38" s="81"/>
      <c r="K38" s="81"/>
      <c r="L38" s="81"/>
      <c r="M38" s="81"/>
      <c r="N38" s="81"/>
      <c r="O38" s="82"/>
      <c r="P38" s="10"/>
    </row>
    <row r="39" spans="1:16" ht="19.5" thickBot="1" x14ac:dyDescent="0.35">
      <c r="A39" s="10"/>
      <c r="B39" s="10"/>
      <c r="D39" s="77" t="s">
        <v>38</v>
      </c>
      <c r="E39" s="80" t="s">
        <v>40</v>
      </c>
      <c r="F39" s="83"/>
      <c r="G39" s="83"/>
      <c r="H39" s="83"/>
      <c r="I39" s="83"/>
      <c r="J39" s="83"/>
      <c r="K39" s="83"/>
      <c r="L39" s="83"/>
      <c r="M39" s="83"/>
      <c r="N39" s="83"/>
      <c r="O39" s="84"/>
      <c r="P39" s="10"/>
    </row>
    <row r="40" spans="1:16" ht="19.5" thickBot="1" x14ac:dyDescent="0.35">
      <c r="A40" s="10"/>
      <c r="B40" s="10"/>
      <c r="D40" s="78" t="s">
        <v>39</v>
      </c>
      <c r="E40" s="42" t="s">
        <v>41</v>
      </c>
      <c r="F40" s="81"/>
      <c r="G40" s="81"/>
      <c r="H40" s="81"/>
      <c r="I40" s="81"/>
      <c r="J40" s="81"/>
      <c r="K40" s="81"/>
      <c r="L40" s="81"/>
      <c r="M40" s="81"/>
      <c r="N40" s="81"/>
      <c r="O40" s="82"/>
      <c r="P40" s="10"/>
    </row>
    <row r="41" spans="1:16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 x14ac:dyDescent="0.3">
      <c r="A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6" x14ac:dyDescent="0.3">
      <c r="A43" s="10"/>
      <c r="B43" s="10"/>
      <c r="C43" s="10"/>
      <c r="D43" s="10" t="s">
        <v>31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6" ht="301.5" customHeight="1" x14ac:dyDescent="0.3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</sheetData>
  <sheetProtection algorithmName="SHA-512" hashValue="JFUN410rq7TbPwm4bDc+eqgkB5mbXdubNMshGD/JA4WHBK5ZxLK8DJs5rnwQGwTJz2T2x7wwrWypWg5iXZdVYw==" saltValue="p6CF1IGnjNQvtQ8ICk3IhQ==" spinCount="100000" sheet="1" objects="1" scenarios="1" selectLockedCells="1"/>
  <mergeCells count="4">
    <mergeCell ref="I24:J24"/>
    <mergeCell ref="I25:J25"/>
    <mergeCell ref="I22:J22"/>
    <mergeCell ref="I23:J23"/>
  </mergeCells>
  <conditionalFormatting sqref="F23">
    <cfRule type="cellIs" dxfId="35" priority="37" operator="lessThan">
      <formula>$E$7</formula>
    </cfRule>
    <cfRule type="cellIs" dxfId="34" priority="38" operator="greaterThanOrEqual">
      <formula>$E$7</formula>
    </cfRule>
  </conditionalFormatting>
  <conditionalFormatting sqref="F24">
    <cfRule type="cellIs" dxfId="33" priority="34" operator="greaterThanOrEqual">
      <formula>$E$8</formula>
    </cfRule>
    <cfRule type="cellIs" dxfId="32" priority="36" operator="lessThan">
      <formula>$E$8</formula>
    </cfRule>
  </conditionalFormatting>
  <conditionalFormatting sqref="F25">
    <cfRule type="cellIs" dxfId="31" priority="33" operator="greaterThanOrEqual">
      <formula>$E$9</formula>
    </cfRule>
    <cfRule type="cellIs" dxfId="30" priority="35" operator="lessThan">
      <formula>$E$9</formula>
    </cfRule>
  </conditionalFormatting>
  <conditionalFormatting sqref="O23">
    <cfRule type="cellIs" dxfId="29" priority="29" operator="lessThan">
      <formula>$G$23</formula>
    </cfRule>
    <cfRule type="cellIs" dxfId="28" priority="32" operator="greaterThan">
      <formula>$G$23</formula>
    </cfRule>
  </conditionalFormatting>
  <conditionalFormatting sqref="O24">
    <cfRule type="cellIs" dxfId="27" priority="2" operator="lessThan">
      <formula>$G$24</formula>
    </cfRule>
    <cfRule type="cellIs" dxfId="26" priority="31" operator="greaterThan">
      <formula>$G$24</formula>
    </cfRule>
  </conditionalFormatting>
  <conditionalFormatting sqref="O25">
    <cfRule type="cellIs" dxfId="25" priority="1" operator="lessThan">
      <formula>$G$25</formula>
    </cfRule>
    <cfRule type="cellIs" dxfId="24" priority="30" operator="greaterThan">
      <formula>$G$25</formula>
    </cfRule>
  </conditionalFormatting>
  <conditionalFormatting sqref="G23">
    <cfRule type="cellIs" priority="27" operator="lessThan">
      <formula>$O$23</formula>
    </cfRule>
  </conditionalFormatting>
  <conditionalFormatting sqref="E30">
    <cfRule type="cellIs" dxfId="23" priority="24" operator="between">
      <formula>0</formula>
      <formula>4.99</formula>
    </cfRule>
    <cfRule type="cellIs" dxfId="22" priority="25" operator="lessThan">
      <formula>0</formula>
    </cfRule>
    <cfRule type="cellIs" dxfId="21" priority="26" operator="greaterThan">
      <formula>5</formula>
    </cfRule>
  </conditionalFormatting>
  <conditionalFormatting sqref="J30">
    <cfRule type="cellIs" dxfId="20" priority="21" operator="lessThan">
      <formula>0</formula>
    </cfRule>
    <cfRule type="cellIs" dxfId="19" priority="22" operator="between">
      <formula>0</formula>
      <formula>4.99</formula>
    </cfRule>
    <cfRule type="cellIs" dxfId="18" priority="23" operator="greaterThan">
      <formula>5</formula>
    </cfRule>
  </conditionalFormatting>
  <conditionalFormatting sqref="O30">
    <cfRule type="cellIs" dxfId="17" priority="18" operator="between">
      <formula>0</formula>
      <formula>4.99</formula>
    </cfRule>
    <cfRule type="cellIs" dxfId="16" priority="19" operator="lessThan">
      <formula>0</formula>
    </cfRule>
    <cfRule type="cellIs" dxfId="15" priority="20" operator="greaterThan">
      <formula>5</formula>
    </cfRule>
  </conditionalFormatting>
  <conditionalFormatting sqref="E32">
    <cfRule type="cellIs" dxfId="14" priority="14" operator="lessThan">
      <formula>$E$15</formula>
    </cfRule>
    <cfRule type="cellIs" dxfId="13" priority="17" operator="lessThan">
      <formula>0</formula>
    </cfRule>
  </conditionalFormatting>
  <conditionalFormatting sqref="J32">
    <cfRule type="cellIs" dxfId="12" priority="13" operator="lessThan">
      <formula>$E$16</formula>
    </cfRule>
    <cfRule type="cellIs" dxfId="11" priority="16" operator="lessThan">
      <formula>0</formula>
    </cfRule>
  </conditionalFormatting>
  <conditionalFormatting sqref="O32">
    <cfRule type="cellIs" dxfId="10" priority="12" operator="lessThan">
      <formula>$E$17</formula>
    </cfRule>
    <cfRule type="cellIs" dxfId="9" priority="15" operator="lessThan">
      <formula>0</formula>
    </cfRule>
  </conditionalFormatting>
  <conditionalFormatting sqref="E34">
    <cfRule type="cellIs" dxfId="8" priority="9" operator="between">
      <formula>0</formula>
      <formula>0.9999</formula>
    </cfRule>
    <cfRule type="cellIs" dxfId="7" priority="10" operator="greaterThan">
      <formula>1</formula>
    </cfRule>
    <cfRule type="cellIs" dxfId="6" priority="11" operator="lessThan">
      <formula>0</formula>
    </cfRule>
  </conditionalFormatting>
  <conditionalFormatting sqref="J34">
    <cfRule type="cellIs" dxfId="5" priority="6" operator="between">
      <formula>0</formula>
      <formula>0.9999</formula>
    </cfRule>
    <cfRule type="cellIs" dxfId="4" priority="7" operator="greaterThan">
      <formula>1</formula>
    </cfRule>
    <cfRule type="cellIs" dxfId="3" priority="8" operator="lessThan">
      <formula>0</formula>
    </cfRule>
  </conditionalFormatting>
  <conditionalFormatting sqref="O34">
    <cfRule type="cellIs" dxfId="2" priority="3" operator="between">
      <formula>0</formula>
      <formula>0.9999</formula>
    </cfRule>
    <cfRule type="cellIs" dxfId="1" priority="4" operator="greaterThan">
      <formula>1</formula>
    </cfRule>
    <cfRule type="cellIs" dxfId="0" priority="5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 Evaluation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2016-06-04T18:33:43Z</dcterms:created>
  <dcterms:modified xsi:type="dcterms:W3CDTF">2016-06-04T21:38:10Z</dcterms:modified>
</cp:coreProperties>
</file>